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D_Forum Winterthur\Stadtratswahlen 2022\Amiel\Beschäftigungsstatistik\"/>
    </mc:Choice>
  </mc:AlternateContent>
  <xr:revisionPtr revIDLastSave="0" documentId="13_ncr:1_{FA89C9E9-9B0E-4A0F-B33B-D017A123A2F5}" xr6:coauthVersionLast="47" xr6:coauthVersionMax="47" xr10:uidLastSave="{00000000-0000-0000-0000-000000000000}"/>
  <bookViews>
    <workbookView xWindow="-120" yWindow="-120" windowWidth="29040" windowHeight="15840" tabRatio="316" xr2:uid="{00000000-000D-0000-FFFF-FFFF00000000}"/>
  </bookViews>
  <sheets>
    <sheet name="Beschäftigung 2015 bis 2018" sheetId="1" r:id="rId1"/>
    <sheet name="Tabelle1"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5" i="1" l="1"/>
  <c r="V33" i="1"/>
  <c r="V34" i="1"/>
  <c r="V35" i="1"/>
  <c r="V32" i="1"/>
  <c r="V27" i="1"/>
  <c r="V28" i="1"/>
  <c r="V29" i="1"/>
  <c r="V30" i="1"/>
  <c r="V26" i="1"/>
  <c r="V20" i="1"/>
  <c r="V21" i="1"/>
  <c r="V22" i="1"/>
  <c r="V23" i="1"/>
  <c r="V24" i="1"/>
  <c r="V19" i="1"/>
  <c r="V9" i="1"/>
  <c r="V10" i="1"/>
  <c r="V11" i="1"/>
  <c r="V12" i="1"/>
  <c r="V13" i="1"/>
  <c r="V14" i="1"/>
  <c r="V15" i="1"/>
  <c r="V16" i="1"/>
  <c r="V17" i="1"/>
  <c r="V8" i="1"/>
  <c r="Z33" i="1"/>
  <c r="Z34" i="1"/>
  <c r="Z35" i="1"/>
  <c r="Z32" i="1"/>
  <c r="Z27" i="1"/>
  <c r="Z28" i="1"/>
  <c r="Z29" i="1"/>
  <c r="Z30" i="1"/>
  <c r="Z26" i="1"/>
  <c r="Z20" i="1"/>
  <c r="Z21" i="1"/>
  <c r="Z22" i="1"/>
  <c r="Z23" i="1"/>
  <c r="Z24" i="1"/>
  <c r="Z19" i="1"/>
  <c r="Z18" i="1"/>
  <c r="Z12" i="1"/>
  <c r="Z13" i="1"/>
  <c r="Z14" i="1"/>
  <c r="Z15" i="1"/>
  <c r="Z16" i="1"/>
  <c r="Z17" i="1"/>
  <c r="Z11" i="1"/>
  <c r="Y5" i="1"/>
  <c r="Y33" i="1"/>
  <c r="Y34" i="1"/>
  <c r="Y35" i="1"/>
  <c r="Y32" i="1"/>
  <c r="Y27" i="1"/>
  <c r="Y28" i="1"/>
  <c r="Y29" i="1"/>
  <c r="Y30" i="1"/>
  <c r="Y26" i="1"/>
  <c r="Y20" i="1"/>
  <c r="Y21" i="1"/>
  <c r="Y22" i="1"/>
  <c r="Y23" i="1"/>
  <c r="Y24" i="1"/>
  <c r="Y19" i="1"/>
  <c r="Y18" i="1"/>
  <c r="Y9" i="1"/>
  <c r="Y10" i="1"/>
  <c r="Y11" i="1"/>
  <c r="Y12" i="1"/>
  <c r="Y13" i="1"/>
  <c r="Y14" i="1"/>
  <c r="Y15" i="1"/>
  <c r="Y16" i="1"/>
  <c r="Y17" i="1"/>
  <c r="Y8" i="1"/>
  <c r="U8" i="1"/>
  <c r="U9" i="1"/>
  <c r="U10" i="1"/>
  <c r="U11" i="1"/>
  <c r="U12" i="1"/>
  <c r="U13" i="1"/>
  <c r="U14" i="1"/>
  <c r="U15" i="1"/>
  <c r="U16" i="1"/>
  <c r="U17" i="1"/>
  <c r="U19" i="1"/>
  <c r="U20" i="1"/>
  <c r="U21" i="1"/>
  <c r="U22" i="1"/>
  <c r="U23" i="1"/>
  <c r="U24" i="1"/>
  <c r="U26" i="1"/>
  <c r="U27" i="1"/>
  <c r="U28" i="1"/>
  <c r="U29" i="1"/>
  <c r="U30" i="1"/>
  <c r="U32" i="1"/>
  <c r="U33" i="1"/>
  <c r="U34" i="1"/>
  <c r="U35" i="1"/>
  <c r="G36" i="1"/>
  <c r="G31" i="1"/>
  <c r="G25" i="1"/>
  <c r="G18" i="1"/>
  <c r="G7" i="1"/>
  <c r="U5" i="1"/>
  <c r="E31" i="1"/>
  <c r="M45" i="1"/>
  <c r="I45" i="1"/>
  <c r="J45" i="1"/>
  <c r="K45" i="1"/>
  <c r="C18" i="1"/>
  <c r="I17" i="1"/>
  <c r="J17" i="1"/>
  <c r="D18" i="1"/>
  <c r="M17" i="1"/>
  <c r="N17" i="1"/>
  <c r="E18" i="1"/>
  <c r="Q17" i="1"/>
  <c r="R17" i="1"/>
  <c r="F18" i="1"/>
  <c r="V18" i="1" s="1"/>
  <c r="C25" i="1"/>
  <c r="I24" i="1"/>
  <c r="J24" i="1"/>
  <c r="D25" i="1"/>
  <c r="M24" i="1"/>
  <c r="N24" i="1"/>
  <c r="E25" i="1"/>
  <c r="Q24" i="1"/>
  <c r="R24" i="1"/>
  <c r="F25" i="1"/>
  <c r="I5" i="1"/>
  <c r="M5" i="1"/>
  <c r="Q5" i="1"/>
  <c r="Z8" i="1"/>
  <c r="Z9" i="1"/>
  <c r="Z10" i="1"/>
  <c r="J8" i="1"/>
  <c r="I8" i="1"/>
  <c r="N8" i="1"/>
  <c r="M8" i="1"/>
  <c r="R20" i="1"/>
  <c r="R21" i="1"/>
  <c r="R22" i="1"/>
  <c r="R23" i="1"/>
  <c r="Q20" i="1"/>
  <c r="Q21" i="1"/>
  <c r="Q22" i="1"/>
  <c r="Q23" i="1"/>
  <c r="R9" i="1"/>
  <c r="R10" i="1"/>
  <c r="R11" i="1"/>
  <c r="R12" i="1"/>
  <c r="R13" i="1"/>
  <c r="R14" i="1"/>
  <c r="R15" i="1"/>
  <c r="R16" i="1"/>
  <c r="R8" i="1"/>
  <c r="Q9" i="1"/>
  <c r="Q10" i="1"/>
  <c r="Q11" i="1"/>
  <c r="Q12" i="1"/>
  <c r="Q13" i="1"/>
  <c r="Q14" i="1"/>
  <c r="Q15" i="1"/>
  <c r="Q16" i="1"/>
  <c r="Q8" i="1"/>
  <c r="E36" i="1"/>
  <c r="D36" i="1"/>
  <c r="C36" i="1"/>
  <c r="F36" i="1"/>
  <c r="D31" i="1"/>
  <c r="C31" i="1"/>
  <c r="F31" i="1"/>
  <c r="I15" i="1"/>
  <c r="J15" i="1"/>
  <c r="M15" i="1"/>
  <c r="N15" i="1"/>
  <c r="I33" i="1"/>
  <c r="J33" i="1"/>
  <c r="M33" i="1"/>
  <c r="N33" i="1"/>
  <c r="Q33" i="1"/>
  <c r="R33" i="1"/>
  <c r="I34" i="1"/>
  <c r="J34" i="1"/>
  <c r="M34" i="1"/>
  <c r="N34" i="1"/>
  <c r="Q34" i="1"/>
  <c r="R34" i="1"/>
  <c r="I20" i="1"/>
  <c r="J20" i="1"/>
  <c r="M20" i="1"/>
  <c r="N20" i="1"/>
  <c r="J9" i="1"/>
  <c r="J10" i="1"/>
  <c r="J11" i="1"/>
  <c r="J12" i="1"/>
  <c r="J13" i="1"/>
  <c r="J14" i="1"/>
  <c r="J16" i="1"/>
  <c r="J19" i="1"/>
  <c r="J21" i="1"/>
  <c r="J22" i="1"/>
  <c r="J23" i="1"/>
  <c r="J26" i="1"/>
  <c r="J27" i="1"/>
  <c r="J28" i="1"/>
  <c r="J29" i="1"/>
  <c r="J30" i="1"/>
  <c r="J32" i="1"/>
  <c r="J35" i="1"/>
  <c r="I19" i="1"/>
  <c r="I21" i="1"/>
  <c r="I22" i="1"/>
  <c r="I23" i="1"/>
  <c r="I26" i="1"/>
  <c r="I27" i="1"/>
  <c r="I28" i="1"/>
  <c r="I29" i="1"/>
  <c r="I30" i="1"/>
  <c r="I32" i="1"/>
  <c r="I35" i="1"/>
  <c r="I9" i="1"/>
  <c r="I10" i="1"/>
  <c r="I11" i="1"/>
  <c r="I12" i="1"/>
  <c r="I13" i="1"/>
  <c r="I14" i="1"/>
  <c r="I16" i="1"/>
  <c r="N9" i="1"/>
  <c r="N10" i="1"/>
  <c r="N11" i="1"/>
  <c r="N12" i="1"/>
  <c r="N13" i="1"/>
  <c r="N14" i="1"/>
  <c r="N16" i="1"/>
  <c r="N19" i="1"/>
  <c r="N21" i="1"/>
  <c r="N22" i="1"/>
  <c r="N23" i="1"/>
  <c r="N26" i="1"/>
  <c r="N27" i="1"/>
  <c r="N28" i="1"/>
  <c r="N29" i="1"/>
  <c r="N30" i="1"/>
  <c r="N32" i="1"/>
  <c r="N35" i="1"/>
  <c r="M9" i="1"/>
  <c r="M10" i="1"/>
  <c r="M11" i="1"/>
  <c r="M12" i="1"/>
  <c r="M13" i="1"/>
  <c r="M14" i="1"/>
  <c r="M16" i="1"/>
  <c r="M19" i="1"/>
  <c r="M21" i="1"/>
  <c r="M22" i="1"/>
  <c r="M23" i="1"/>
  <c r="M26" i="1"/>
  <c r="M27" i="1"/>
  <c r="M28" i="1"/>
  <c r="M29" i="1"/>
  <c r="M30" i="1"/>
  <c r="M32" i="1"/>
  <c r="M35" i="1"/>
  <c r="R19" i="1"/>
  <c r="R26" i="1"/>
  <c r="R27" i="1"/>
  <c r="R28" i="1"/>
  <c r="R29" i="1"/>
  <c r="R30" i="1"/>
  <c r="R32" i="1"/>
  <c r="R35" i="1"/>
  <c r="Q19" i="1"/>
  <c r="Q26" i="1"/>
  <c r="Q27" i="1"/>
  <c r="Q28" i="1"/>
  <c r="Q29" i="1"/>
  <c r="Q30" i="1"/>
  <c r="Q32" i="1"/>
  <c r="Q35" i="1"/>
  <c r="V25" i="1" l="1"/>
  <c r="V36" i="1"/>
  <c r="Q31" i="1"/>
  <c r="M68" i="1" s="1"/>
  <c r="C7" i="1"/>
  <c r="Z7" i="1" s="1"/>
  <c r="V31" i="1"/>
  <c r="U36" i="1"/>
  <c r="U18" i="1"/>
  <c r="Y36" i="1"/>
  <c r="Z36" i="1"/>
  <c r="I31" i="1"/>
  <c r="K68" i="1" s="1"/>
  <c r="M36" i="1"/>
  <c r="Q25" i="1"/>
  <c r="N18" i="1"/>
  <c r="U31" i="1"/>
  <c r="U25" i="1"/>
  <c r="Y25" i="1"/>
  <c r="Y31" i="1"/>
  <c r="Z25" i="1"/>
  <c r="Z31" i="1"/>
  <c r="J31" i="1"/>
  <c r="J25" i="1"/>
  <c r="I36" i="1"/>
  <c r="D7" i="1"/>
  <c r="J36" i="1"/>
  <c r="N25" i="1"/>
  <c r="Q36" i="1"/>
  <c r="N36" i="1"/>
  <c r="R25" i="1"/>
  <c r="M25" i="1"/>
  <c r="R18" i="1"/>
  <c r="I18" i="1"/>
  <c r="K69" i="1" s="1"/>
  <c r="M31" i="1"/>
  <c r="L68" i="1" s="1"/>
  <c r="I25" i="1"/>
  <c r="N31" i="1"/>
  <c r="J18" i="1"/>
  <c r="M18" i="1"/>
  <c r="L69" i="1" s="1"/>
  <c r="Q18" i="1"/>
  <c r="M69" i="1" s="1"/>
  <c r="F7" i="1"/>
  <c r="U7" i="1" s="1"/>
  <c r="R36" i="1"/>
  <c r="R31" i="1"/>
  <c r="E7" i="1"/>
  <c r="V7" i="1" l="1"/>
  <c r="W18" i="1" s="1"/>
  <c r="AA31" i="1"/>
  <c r="Y7" i="1"/>
  <c r="W25" i="1"/>
  <c r="I7" i="1"/>
  <c r="J7" i="1"/>
  <c r="R7" i="1"/>
  <c r="S31" i="1" s="1"/>
  <c r="Q7" i="1"/>
  <c r="N7" i="1"/>
  <c r="O31" i="1" s="1"/>
  <c r="M7" i="1"/>
  <c r="W31" i="1" l="1"/>
  <c r="W36" i="1"/>
  <c r="S18" i="1"/>
  <c r="S25" i="1"/>
  <c r="S36" i="1"/>
  <c r="K31" i="1"/>
  <c r="K25" i="1"/>
  <c r="K36" i="1"/>
  <c r="K18" i="1"/>
  <c r="AA36" i="1"/>
  <c r="AA18" i="1"/>
  <c r="AA25" i="1"/>
  <c r="O18" i="1"/>
  <c r="O36" i="1"/>
  <c r="O25" i="1"/>
</calcChain>
</file>

<file path=xl/sharedStrings.xml><?xml version="1.0" encoding="utf-8"?>
<sst xmlns="http://schemas.openxmlformats.org/spreadsheetml/2006/main" count="97" uniqueCount="64">
  <si>
    <t>Winterthur Beschäftigungsstatistik</t>
  </si>
  <si>
    <t>Absolut</t>
  </si>
  <si>
    <t>Total</t>
  </si>
  <si>
    <t>Privatsektor</t>
  </si>
  <si>
    <t>Finanzdienstleister</t>
  </si>
  <si>
    <t>ICT</t>
  </si>
  <si>
    <t>Handel</t>
  </si>
  <si>
    <t>Pers DL</t>
  </si>
  <si>
    <t>Hybrid</t>
  </si>
  <si>
    <t>(teils mit Wertschöpfung am Markt)</t>
  </si>
  <si>
    <t>Verkehr</t>
  </si>
  <si>
    <t>Bau</t>
  </si>
  <si>
    <t>Energie</t>
  </si>
  <si>
    <t>Gesundheit</t>
  </si>
  <si>
    <t>Heime</t>
  </si>
  <si>
    <t>Sonstiges (bedingt marktorientiert)</t>
  </si>
  <si>
    <t>Vereine</t>
  </si>
  <si>
    <t>Wasser/Abfall</t>
  </si>
  <si>
    <t>Quelle: Statent</t>
  </si>
  <si>
    <t>Gastro &amp; Beherbergung</t>
  </si>
  <si>
    <t>Veränderung</t>
  </si>
  <si>
    <t>Anteil</t>
  </si>
  <si>
    <t>2017 - 2018</t>
  </si>
  <si>
    <t>2016 - 2017</t>
  </si>
  <si>
    <t>Anteil am</t>
  </si>
  <si>
    <t>Wachstum</t>
  </si>
  <si>
    <t>2015 - 2016</t>
  </si>
  <si>
    <t>Beratung</t>
  </si>
  <si>
    <t xml:space="preserve">Diverse DL </t>
  </si>
  <si>
    <t>Immobilien</t>
  </si>
  <si>
    <t xml:space="preserve">Landwirtschaft </t>
  </si>
  <si>
    <t>Bergbau</t>
  </si>
  <si>
    <t>Kreative DL</t>
  </si>
  <si>
    <t>Diverse</t>
  </si>
  <si>
    <t>Manufaktur</t>
  </si>
  <si>
    <t>Total Privatsektor</t>
  </si>
  <si>
    <t>Total Hybrid</t>
  </si>
  <si>
    <t>Total Sonstiges</t>
  </si>
  <si>
    <t>Total Stellen</t>
  </si>
  <si>
    <t>Prozentual</t>
  </si>
  <si>
    <t>Bev. Wachstum</t>
  </si>
  <si>
    <t xml:space="preserve">Argument: </t>
  </si>
  <si>
    <t>Öffentl. Verwaltung</t>
  </si>
  <si>
    <t>Staatsnahe Betriebe</t>
  </si>
  <si>
    <t>Schulen</t>
  </si>
  <si>
    <t>Staatsnah</t>
  </si>
  <si>
    <t>Sozialwesen</t>
  </si>
  <si>
    <t>Wachstum staatsnahe Stellen</t>
  </si>
  <si>
    <t>Wachstum privater Sektor</t>
  </si>
  <si>
    <t>Bevölkerung (Quelle Stadt Winterthur)</t>
  </si>
  <si>
    <t>2015-2016</t>
  </si>
  <si>
    <t>Rausnehmen Erziehung &amp; Unterricht</t>
  </si>
  <si>
    <t>Ausbildung</t>
  </si>
  <si>
    <t>Rausnehmen Gesundheit</t>
  </si>
  <si>
    <t>Rausnehmen Sozial</t>
  </si>
  <si>
    <t>2018 - 2019</t>
  </si>
  <si>
    <t>2018-2019</t>
  </si>
  <si>
    <t>Anteil der staatsnahen Stellen am gesamten Stellenwachstum</t>
  </si>
  <si>
    <t>Total neue Stellen</t>
  </si>
  <si>
    <t>Bevölkerung</t>
  </si>
  <si>
    <t>Total staatsnahe Betriebe</t>
  </si>
  <si>
    <t>2015 - 2019</t>
  </si>
  <si>
    <t xml:space="preserve">Staatsnahe Betriebe sind für durchschnittlich 40% aller neuen Stellen in den Jahren 2015 bis 2019 verantwortlich. </t>
  </si>
  <si>
    <t>Während sich das Bevölkerungswachstum in den vergangenen Jahren im Schnitt auf ca 1%. eingependelt hat und jeweils unter den Prognosen lag, sind im gleichen Zeitraum die privaten Stellen minim über 1% gewachsen. Die Unterscheidung des Wachstums in Unternehmen, die Steuern zahlen und staatsnahe Betriebe ist wesentlich. Letztere bezahlen keine (oder nur wenige) Steuern. Staatsnahe Arbeitsstellen, dh. solche in der öffentlichen Verwaltung, im Bildungs-, Gesundheits- und Sozialwesen sind mehr als doppelt so schnell gewachsen, wie die Bevölkerungsentwicklung. Diese Entwicklung ist gefährlich, was den Fokus der Politik verändern muss. (Hier evt. Umfrageergebnisse von House of Winterthur bez. sinkender Zufriedenheit unter KMUs). Staatsnahe Stellen wuchsen 2016 bis 2019 mehr als doppelt so schnell wie die Bevölkerung. Bei insgesamt 4932 neuen Bewohnern wurden 1481  staatsnahe Stellen geschaft: 0.3 pro Zuzüger.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</si>
</sst>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color rgb="FF000000"/>
      <name val="Times New Roman"/>
      <charset val="204"/>
    </font>
    <font>
      <sz val="10"/>
      <color rgb="FF000000"/>
      <name val="Times New Roman"/>
      <family val="1"/>
    </font>
    <font>
      <b/>
      <sz val="11"/>
      <name val="Arial"/>
      <family val="2"/>
    </font>
    <font>
      <sz val="11"/>
      <name val="Arial"/>
      <family val="2"/>
    </font>
    <font>
      <b/>
      <sz val="11"/>
      <color rgb="FF000000"/>
      <name val="Arial"/>
      <family val="2"/>
    </font>
    <font>
      <sz val="11"/>
      <color rgb="FF000000"/>
      <name val="Arial"/>
      <family val="2"/>
    </font>
    <font>
      <b/>
      <sz val="18"/>
      <color rgb="FF000000"/>
      <name val="Arial"/>
      <family val="2"/>
    </font>
    <font>
      <sz val="18"/>
      <color rgb="FF000000"/>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4">
    <border>
      <left/>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31">
    <xf numFmtId="0" fontId="0" fillId="0" borderId="0" xfId="0" applyFill="1" applyBorder="1" applyAlignment="1">
      <alignment horizontal="left" vertical="top"/>
    </xf>
    <xf numFmtId="0" fontId="5" fillId="0" borderId="0" xfId="0" applyFont="1" applyFill="1" applyBorder="1" applyAlignment="1">
      <alignment horizontal="left" vertical="top"/>
    </xf>
    <xf numFmtId="1" fontId="5" fillId="0" borderId="0" xfId="0" applyNumberFormat="1" applyFont="1" applyFill="1" applyBorder="1" applyAlignment="1">
      <alignment horizontal="left" vertical="top"/>
    </xf>
    <xf numFmtId="0" fontId="5" fillId="0" borderId="0" xfId="0" applyFont="1" applyFill="1" applyBorder="1" applyAlignment="1">
      <alignment horizontal="left"/>
    </xf>
    <xf numFmtId="1" fontId="5" fillId="0" borderId="0" xfId="0" applyNumberFormat="1" applyFont="1" applyFill="1" applyBorder="1" applyAlignment="1">
      <alignment horizontal="right" vertical="top"/>
    </xf>
    <xf numFmtId="0" fontId="3" fillId="0" borderId="0" xfId="0" applyFont="1" applyFill="1" applyBorder="1" applyAlignment="1">
      <alignment horizontal="left" vertical="top"/>
    </xf>
    <xf numFmtId="1" fontId="4" fillId="0" borderId="0" xfId="0" applyNumberFormat="1" applyFont="1" applyFill="1" applyBorder="1" applyAlignment="1">
      <alignment horizontal="right" vertical="top"/>
    </xf>
    <xf numFmtId="0" fontId="3" fillId="0" borderId="0" xfId="0" applyFont="1" applyFill="1" applyBorder="1" applyAlignment="1">
      <alignment horizontal="left" vertical="center"/>
    </xf>
    <xf numFmtId="1" fontId="5" fillId="0" borderId="0" xfId="0" applyNumberFormat="1" applyFont="1" applyFill="1" applyBorder="1" applyAlignment="1">
      <alignment horizontal="right" vertical="center"/>
    </xf>
    <xf numFmtId="10" fontId="5" fillId="0" borderId="0" xfId="0" applyNumberFormat="1" applyFont="1" applyFill="1" applyBorder="1" applyAlignment="1">
      <alignment horizontal="left" vertical="top"/>
    </xf>
    <xf numFmtId="10" fontId="5" fillId="0" borderId="0" xfId="1" applyNumberFormat="1" applyFont="1" applyFill="1" applyBorder="1" applyAlignment="1">
      <alignment horizontal="left" vertical="top"/>
    </xf>
    <xf numFmtId="1" fontId="2" fillId="0" borderId="0" xfId="0" applyNumberFormat="1" applyFont="1" applyFill="1" applyBorder="1" applyAlignment="1">
      <alignment horizontal="right" vertical="top"/>
    </xf>
    <xf numFmtId="1"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top"/>
    </xf>
    <xf numFmtId="10" fontId="5" fillId="2" borderId="4" xfId="0" applyNumberFormat="1" applyFont="1" applyFill="1" applyBorder="1" applyAlignment="1">
      <alignment horizontal="right" vertical="top"/>
    </xf>
    <xf numFmtId="10" fontId="4" fillId="2" borderId="9" xfId="0" applyNumberFormat="1" applyFont="1" applyFill="1" applyBorder="1" applyAlignment="1">
      <alignment horizontal="right" vertical="top"/>
    </xf>
    <xf numFmtId="1" fontId="4" fillId="3" borderId="14" xfId="0" applyNumberFormat="1" applyFont="1" applyFill="1" applyBorder="1" applyAlignment="1">
      <alignment horizontal="right" vertical="top"/>
    </xf>
    <xf numFmtId="1" fontId="5" fillId="3" borderId="12" xfId="0" applyNumberFormat="1" applyFont="1" applyFill="1" applyBorder="1" applyAlignment="1">
      <alignment horizontal="right" vertical="top"/>
    </xf>
    <xf numFmtId="10" fontId="4" fillId="2" borderId="15" xfId="0" applyNumberFormat="1" applyFont="1" applyFill="1" applyBorder="1" applyAlignment="1">
      <alignment horizontal="right" vertical="top"/>
    </xf>
    <xf numFmtId="1" fontId="4" fillId="3" borderId="16" xfId="0" applyNumberFormat="1" applyFont="1" applyFill="1" applyBorder="1" applyAlignment="1">
      <alignment horizontal="right" vertical="top"/>
    </xf>
    <xf numFmtId="10" fontId="4" fillId="2" borderId="17" xfId="0" applyNumberFormat="1" applyFont="1" applyFill="1" applyBorder="1" applyAlignment="1">
      <alignment horizontal="right" vertical="top"/>
    </xf>
    <xf numFmtId="1" fontId="4" fillId="3" borderId="19" xfId="0" applyNumberFormat="1" applyFont="1" applyFill="1" applyBorder="1" applyAlignment="1">
      <alignment horizontal="right" vertical="top"/>
    </xf>
    <xf numFmtId="1" fontId="4" fillId="2" borderId="13" xfId="0" applyNumberFormat="1" applyFont="1" applyFill="1" applyBorder="1" applyAlignment="1">
      <alignment horizontal="right" vertical="top"/>
    </xf>
    <xf numFmtId="1" fontId="4" fillId="2" borderId="11" xfId="0" applyNumberFormat="1" applyFont="1" applyFill="1" applyBorder="1" applyAlignment="1">
      <alignment horizontal="right" vertical="top"/>
    </xf>
    <xf numFmtId="1" fontId="5" fillId="2" borderId="1" xfId="0" applyNumberFormat="1" applyFont="1" applyFill="1" applyBorder="1" applyAlignment="1">
      <alignment horizontal="right" vertical="top"/>
    </xf>
    <xf numFmtId="1" fontId="4" fillId="2" borderId="23" xfId="0" applyNumberFormat="1" applyFont="1" applyFill="1" applyBorder="1" applyAlignment="1">
      <alignment horizontal="center" vertical="top"/>
    </xf>
    <xf numFmtId="164" fontId="4" fillId="2" borderId="8" xfId="0" applyNumberFormat="1" applyFont="1" applyFill="1" applyBorder="1" applyAlignment="1">
      <alignment horizontal="right" vertical="top"/>
    </xf>
    <xf numFmtId="1" fontId="5" fillId="2" borderId="24" xfId="0" applyNumberFormat="1" applyFont="1" applyFill="1" applyBorder="1" applyAlignment="1">
      <alignment horizontal="right" vertical="top"/>
    </xf>
    <xf numFmtId="9" fontId="4" fillId="2" borderId="25" xfId="1" applyFont="1" applyFill="1" applyBorder="1" applyAlignment="1">
      <alignment horizontal="right" vertical="top"/>
    </xf>
    <xf numFmtId="1" fontId="2" fillId="3" borderId="22" xfId="0" applyNumberFormat="1" applyFont="1" applyFill="1" applyBorder="1" applyAlignment="1">
      <alignment horizontal="center" vertical="top"/>
    </xf>
    <xf numFmtId="1" fontId="4" fillId="3" borderId="23" xfId="0" applyNumberFormat="1" applyFont="1" applyFill="1" applyBorder="1" applyAlignment="1">
      <alignment horizontal="center" vertical="top"/>
    </xf>
    <xf numFmtId="164" fontId="4" fillId="3" borderId="10" xfId="0" applyNumberFormat="1" applyFont="1" applyFill="1" applyBorder="1" applyAlignment="1">
      <alignment horizontal="right" vertical="top"/>
    </xf>
    <xf numFmtId="10" fontId="5" fillId="3" borderId="4" xfId="0" applyNumberFormat="1" applyFont="1" applyFill="1" applyBorder="1" applyAlignment="1">
      <alignment horizontal="right" vertical="top"/>
    </xf>
    <xf numFmtId="1" fontId="5" fillId="3" borderId="5" xfId="0" applyNumberFormat="1" applyFont="1" applyFill="1" applyBorder="1" applyAlignment="1">
      <alignment horizontal="right" vertical="top"/>
    </xf>
    <xf numFmtId="10" fontId="4" fillId="3" borderId="26" xfId="0" applyNumberFormat="1" applyFont="1" applyFill="1" applyBorder="1" applyAlignment="1">
      <alignment horizontal="right" vertical="top"/>
    </xf>
    <xf numFmtId="9" fontId="4" fillId="3" borderId="25" xfId="1" applyFont="1" applyFill="1" applyBorder="1" applyAlignment="1">
      <alignment horizontal="right" vertical="top"/>
    </xf>
    <xf numFmtId="1" fontId="5" fillId="3" borderId="27" xfId="0" applyNumberFormat="1" applyFont="1" applyFill="1" applyBorder="1" applyAlignment="1">
      <alignment horizontal="right" vertical="top"/>
    </xf>
    <xf numFmtId="10" fontId="4" fillId="3" borderId="15" xfId="0" applyNumberFormat="1" applyFont="1" applyFill="1" applyBorder="1" applyAlignment="1">
      <alignment horizontal="right" vertical="top"/>
    </xf>
    <xf numFmtId="10" fontId="4" fillId="3" borderId="17" xfId="0" applyNumberFormat="1" applyFont="1" applyFill="1" applyBorder="1" applyAlignment="1">
      <alignment horizontal="right" vertical="top"/>
    </xf>
    <xf numFmtId="10" fontId="4" fillId="3" borderId="9" xfId="0" applyNumberFormat="1" applyFont="1" applyFill="1" applyBorder="1" applyAlignment="1">
      <alignment horizontal="right" vertical="top"/>
    </xf>
    <xf numFmtId="1" fontId="2" fillId="4" borderId="22" xfId="0" applyNumberFormat="1" applyFont="1" applyFill="1" applyBorder="1" applyAlignment="1">
      <alignment horizontal="center" vertical="top"/>
    </xf>
    <xf numFmtId="1" fontId="4" fillId="4" borderId="23" xfId="0" applyNumberFormat="1" applyFont="1" applyFill="1" applyBorder="1" applyAlignment="1">
      <alignment horizontal="center" vertical="top"/>
    </xf>
    <xf numFmtId="1" fontId="4" fillId="4" borderId="14" xfId="0" applyNumberFormat="1" applyFont="1" applyFill="1" applyBorder="1" applyAlignment="1">
      <alignment horizontal="right" vertical="top"/>
    </xf>
    <xf numFmtId="164" fontId="4" fillId="4" borderId="10" xfId="0" applyNumberFormat="1" applyFont="1" applyFill="1" applyBorder="1" applyAlignment="1">
      <alignment horizontal="right" vertical="top"/>
    </xf>
    <xf numFmtId="10" fontId="5" fillId="4" borderId="4" xfId="0" applyNumberFormat="1" applyFont="1" applyFill="1" applyBorder="1" applyAlignment="1">
      <alignment horizontal="right" vertical="top"/>
    </xf>
    <xf numFmtId="1" fontId="5" fillId="4" borderId="12" xfId="0" applyNumberFormat="1" applyFont="1" applyFill="1" applyBorder="1" applyAlignment="1">
      <alignment horizontal="right" vertical="top"/>
    </xf>
    <xf numFmtId="1" fontId="5" fillId="4" borderId="5" xfId="0" applyNumberFormat="1" applyFont="1" applyFill="1" applyBorder="1" applyAlignment="1">
      <alignment horizontal="right" vertical="top"/>
    </xf>
    <xf numFmtId="10" fontId="4" fillId="4" borderId="26" xfId="0" applyNumberFormat="1" applyFont="1" applyFill="1" applyBorder="1" applyAlignment="1">
      <alignment horizontal="right" vertical="top"/>
    </xf>
    <xf numFmtId="1" fontId="4" fillId="4" borderId="16" xfId="0" applyNumberFormat="1" applyFont="1" applyFill="1" applyBorder="1" applyAlignment="1">
      <alignment horizontal="right" vertical="top"/>
    </xf>
    <xf numFmtId="9" fontId="4" fillId="4" borderId="25" xfId="1" applyFont="1" applyFill="1" applyBorder="1" applyAlignment="1">
      <alignment horizontal="right" vertical="top"/>
    </xf>
    <xf numFmtId="1" fontId="5" fillId="4" borderId="27" xfId="0" applyNumberFormat="1" applyFont="1" applyFill="1" applyBorder="1" applyAlignment="1">
      <alignment horizontal="right" vertical="top"/>
    </xf>
    <xf numFmtId="10" fontId="4" fillId="4" borderId="15" xfId="0" applyNumberFormat="1" applyFont="1" applyFill="1" applyBorder="1" applyAlignment="1">
      <alignment horizontal="right" vertical="top"/>
    </xf>
    <xf numFmtId="10" fontId="4" fillId="4" borderId="17" xfId="0" applyNumberFormat="1" applyFont="1" applyFill="1" applyBorder="1" applyAlignment="1">
      <alignment horizontal="right" vertical="top"/>
    </xf>
    <xf numFmtId="1" fontId="4" fillId="4" borderId="19" xfId="0" applyNumberFormat="1" applyFont="1" applyFill="1" applyBorder="1" applyAlignment="1">
      <alignment horizontal="right" vertical="top"/>
    </xf>
    <xf numFmtId="1" fontId="5" fillId="5" borderId="5" xfId="0" applyNumberFormat="1" applyFont="1" applyFill="1" applyBorder="1" applyAlignment="1">
      <alignment horizontal="right" vertical="top"/>
    </xf>
    <xf numFmtId="0" fontId="5" fillId="0" borderId="21" xfId="0" applyFont="1" applyFill="1" applyBorder="1" applyAlignment="1">
      <alignment horizontal="left" vertical="center"/>
    </xf>
    <xf numFmtId="0" fontId="5" fillId="0" borderId="21" xfId="0" applyFont="1" applyFill="1" applyBorder="1" applyAlignment="1">
      <alignment horizontal="left"/>
    </xf>
    <xf numFmtId="0" fontId="5" fillId="0" borderId="21" xfId="0" applyFont="1" applyFill="1" applyBorder="1" applyAlignment="1">
      <alignment horizontal="left" vertical="top"/>
    </xf>
    <xf numFmtId="9" fontId="4" fillId="0" borderId="0" xfId="0" applyNumberFormat="1" applyFont="1" applyFill="1" applyBorder="1" applyAlignment="1">
      <alignment horizontal="right" vertical="top"/>
    </xf>
    <xf numFmtId="10" fontId="4" fillId="0" borderId="0" xfId="1" applyNumberFormat="1" applyFont="1" applyFill="1" applyBorder="1" applyAlignment="1">
      <alignment horizontal="right" vertical="top"/>
    </xf>
    <xf numFmtId="1" fontId="4" fillId="2" borderId="18" xfId="0" applyNumberFormat="1" applyFont="1" applyFill="1" applyBorder="1" applyAlignment="1">
      <alignment horizontal="right" vertical="top"/>
    </xf>
    <xf numFmtId="9" fontId="4" fillId="3" borderId="29" xfId="1" applyFont="1" applyFill="1" applyBorder="1" applyAlignment="1">
      <alignment horizontal="right" vertical="top"/>
    </xf>
    <xf numFmtId="9" fontId="4" fillId="4" borderId="28" xfId="0" applyNumberFormat="1" applyFont="1" applyFill="1" applyBorder="1" applyAlignment="1">
      <alignment horizontal="right" vertical="top"/>
    </xf>
    <xf numFmtId="9" fontId="4" fillId="2" borderId="19" xfId="0" applyNumberFormat="1" applyFont="1" applyFill="1" applyBorder="1" applyAlignment="1">
      <alignment horizontal="right" vertical="top"/>
    </xf>
    <xf numFmtId="1" fontId="5" fillId="0" borderId="31" xfId="0" applyNumberFormat="1" applyFont="1" applyFill="1" applyBorder="1" applyAlignment="1">
      <alignment horizontal="right" vertical="top"/>
    </xf>
    <xf numFmtId="1" fontId="2" fillId="0" borderId="30" xfId="0" applyNumberFormat="1" applyFont="1" applyFill="1" applyBorder="1" applyAlignment="1">
      <alignment horizontal="right" vertical="top"/>
    </xf>
    <xf numFmtId="1" fontId="3" fillId="0" borderId="31" xfId="0" applyNumberFormat="1" applyFont="1" applyFill="1" applyBorder="1" applyAlignment="1">
      <alignment horizontal="right" vertical="top"/>
    </xf>
    <xf numFmtId="1" fontId="4" fillId="0" borderId="30" xfId="0" applyNumberFormat="1" applyFont="1" applyFill="1" applyBorder="1" applyAlignment="1">
      <alignment horizontal="right" vertical="center"/>
    </xf>
    <xf numFmtId="1" fontId="3" fillId="0" borderId="31" xfId="0" applyNumberFormat="1" applyFont="1" applyFill="1" applyBorder="1" applyAlignment="1">
      <alignment horizontal="right" vertical="center"/>
    </xf>
    <xf numFmtId="1" fontId="5" fillId="0" borderId="33" xfId="0" applyNumberFormat="1" applyFont="1" applyFill="1" applyBorder="1" applyAlignment="1">
      <alignment horizontal="right" vertical="top"/>
    </xf>
    <xf numFmtId="1" fontId="2" fillId="0" borderId="32" xfId="0" applyNumberFormat="1" applyFont="1" applyFill="1" applyBorder="1" applyAlignment="1">
      <alignment horizontal="right" vertical="top"/>
    </xf>
    <xf numFmtId="1" fontId="4" fillId="0" borderId="32" xfId="0" applyNumberFormat="1" applyFont="1" applyFill="1" applyBorder="1" applyAlignment="1">
      <alignment horizontal="right" vertical="center"/>
    </xf>
    <xf numFmtId="1" fontId="5" fillId="0" borderId="33" xfId="0" applyNumberFormat="1" applyFont="1" applyFill="1" applyBorder="1" applyAlignment="1">
      <alignment horizontal="right" vertical="center"/>
    </xf>
    <xf numFmtId="1" fontId="2" fillId="0" borderId="0" xfId="0" applyNumberFormat="1" applyFont="1" applyFill="1" applyBorder="1" applyAlignment="1">
      <alignment horizontal="center" vertical="top"/>
    </xf>
    <xf numFmtId="1" fontId="4" fillId="0" borderId="0" xfId="0" applyNumberFormat="1" applyFont="1" applyFill="1" applyBorder="1" applyAlignment="1">
      <alignment horizontal="center" vertical="top"/>
    </xf>
    <xf numFmtId="164" fontId="4" fillId="0" borderId="0" xfId="0" applyNumberFormat="1" applyFont="1" applyFill="1" applyBorder="1" applyAlignment="1">
      <alignment horizontal="right" vertical="top"/>
    </xf>
    <xf numFmtId="9" fontId="4" fillId="0" borderId="0" xfId="1" applyFont="1" applyFill="1" applyBorder="1" applyAlignment="1">
      <alignment horizontal="right" vertical="top"/>
    </xf>
    <xf numFmtId="1" fontId="4" fillId="0" borderId="0" xfId="0" applyNumberFormat="1" applyFont="1" applyFill="1" applyBorder="1" applyAlignment="1">
      <alignment vertical="top"/>
    </xf>
    <xf numFmtId="10" fontId="4" fillId="4" borderId="9" xfId="0" applyNumberFormat="1" applyFont="1" applyFill="1" applyBorder="1" applyAlignment="1">
      <alignment horizontal="right" vertical="top"/>
    </xf>
    <xf numFmtId="0" fontId="2" fillId="0" borderId="2" xfId="0" applyFont="1" applyFill="1" applyBorder="1" applyAlignment="1">
      <alignment horizontal="left" vertical="top"/>
    </xf>
    <xf numFmtId="0" fontId="2" fillId="0" borderId="20" xfId="0" applyFont="1" applyFill="1" applyBorder="1" applyAlignment="1">
      <alignment horizontal="left" vertical="top"/>
    </xf>
    <xf numFmtId="1" fontId="2" fillId="0" borderId="20" xfId="0" applyNumberFormat="1" applyFont="1" applyFill="1" applyBorder="1" applyAlignment="1">
      <alignment horizontal="right" vertical="top"/>
    </xf>
    <xf numFmtId="0" fontId="5" fillId="0" borderId="4" xfId="0" applyFont="1" applyFill="1" applyBorder="1" applyAlignment="1">
      <alignment horizontal="left"/>
    </xf>
    <xf numFmtId="0" fontId="2" fillId="0" borderId="6" xfId="0" applyFont="1" applyFill="1" applyBorder="1" applyAlignment="1">
      <alignment horizontal="left" vertical="top"/>
    </xf>
    <xf numFmtId="0" fontId="3" fillId="0" borderId="4" xfId="0" applyFont="1" applyFill="1" applyBorder="1" applyAlignment="1">
      <alignment horizontal="left" vertical="top"/>
    </xf>
    <xf numFmtId="0" fontId="3" fillId="0" borderId="4" xfId="0" applyFont="1" applyFill="1" applyBorder="1" applyAlignment="1">
      <alignment horizontal="left" vertical="center"/>
    </xf>
    <xf numFmtId="1" fontId="4" fillId="6" borderId="23" xfId="0" applyNumberFormat="1" applyFont="1" applyFill="1" applyBorder="1" applyAlignment="1">
      <alignment horizontal="center" vertical="top"/>
    </xf>
    <xf numFmtId="10" fontId="4" fillId="6" borderId="9" xfId="0" applyNumberFormat="1" applyFont="1" applyFill="1" applyBorder="1" applyAlignment="1">
      <alignment horizontal="right" vertical="top"/>
    </xf>
    <xf numFmtId="1" fontId="4" fillId="6" borderId="14" xfId="0" applyNumberFormat="1" applyFont="1" applyFill="1" applyBorder="1" applyAlignment="1">
      <alignment horizontal="right" vertical="top"/>
    </xf>
    <xf numFmtId="164" fontId="4" fillId="6" borderId="10" xfId="0" applyNumberFormat="1" applyFont="1" applyFill="1" applyBorder="1" applyAlignment="1">
      <alignment horizontal="right" vertical="top"/>
    </xf>
    <xf numFmtId="10" fontId="5" fillId="6" borderId="4" xfId="1" applyNumberFormat="1" applyFont="1" applyFill="1" applyBorder="1" applyAlignment="1">
      <alignment horizontal="right" vertical="top"/>
    </xf>
    <xf numFmtId="1" fontId="5" fillId="6" borderId="12" xfId="0" applyNumberFormat="1" applyFont="1" applyFill="1" applyBorder="1" applyAlignment="1">
      <alignment horizontal="right" vertical="top"/>
    </xf>
    <xf numFmtId="1" fontId="5" fillId="6" borderId="5" xfId="0" applyNumberFormat="1" applyFont="1" applyFill="1" applyBorder="1" applyAlignment="1">
      <alignment horizontal="right" vertical="top"/>
    </xf>
    <xf numFmtId="10" fontId="4" fillId="6" borderId="15" xfId="1" applyNumberFormat="1" applyFont="1" applyFill="1" applyBorder="1" applyAlignment="1">
      <alignment horizontal="right" vertical="top"/>
    </xf>
    <xf numFmtId="1" fontId="4" fillId="6" borderId="16" xfId="0" applyNumberFormat="1" applyFont="1" applyFill="1" applyBorder="1" applyAlignment="1">
      <alignment horizontal="right" vertical="top"/>
    </xf>
    <xf numFmtId="9" fontId="4" fillId="6" borderId="25" xfId="1" applyFont="1" applyFill="1" applyBorder="1" applyAlignment="1">
      <alignment horizontal="right" vertical="top"/>
    </xf>
    <xf numFmtId="10" fontId="5" fillId="6" borderId="4" xfId="1" applyNumberFormat="1" applyFont="1" applyFill="1" applyBorder="1" applyAlignment="1">
      <alignment horizontal="right" vertical="center"/>
    </xf>
    <xf numFmtId="1" fontId="5" fillId="6" borderId="12" xfId="0" applyNumberFormat="1" applyFont="1" applyFill="1" applyBorder="1" applyAlignment="1">
      <alignment horizontal="right" vertical="center"/>
    </xf>
    <xf numFmtId="10" fontId="4" fillId="6" borderId="17" xfId="1" applyNumberFormat="1" applyFont="1" applyFill="1" applyBorder="1" applyAlignment="1">
      <alignment horizontal="right" vertical="top"/>
    </xf>
    <xf numFmtId="1" fontId="4" fillId="6" borderId="19" xfId="0" applyNumberFormat="1" applyFont="1" applyFill="1" applyBorder="1" applyAlignment="1">
      <alignment horizontal="right" vertical="top"/>
    </xf>
    <xf numFmtId="1" fontId="2" fillId="6" borderId="22" xfId="0" applyNumberFormat="1" applyFont="1" applyFill="1" applyBorder="1" applyAlignment="1">
      <alignment horizontal="center" vertical="top"/>
    </xf>
    <xf numFmtId="1" fontId="2" fillId="2" borderId="22" xfId="0" applyNumberFormat="1" applyFont="1" applyFill="1" applyBorder="1" applyAlignment="1">
      <alignment horizontal="center" vertical="top"/>
    </xf>
    <xf numFmtId="1" fontId="7" fillId="0" borderId="0" xfId="0" applyNumberFormat="1" applyFont="1" applyFill="1" applyBorder="1" applyAlignment="1">
      <alignment horizontal="right"/>
    </xf>
    <xf numFmtId="1" fontId="7" fillId="0" borderId="0" xfId="0" applyNumberFormat="1" applyFont="1" applyFill="1" applyBorder="1" applyAlignment="1">
      <alignment horizontal="center" vertical="top"/>
    </xf>
    <xf numFmtId="1" fontId="4" fillId="2" borderId="0" xfId="0" applyNumberFormat="1" applyFont="1" applyFill="1" applyBorder="1" applyAlignment="1">
      <alignment horizontal="center" vertical="top"/>
    </xf>
    <xf numFmtId="1" fontId="4" fillId="2" borderId="24" xfId="0" applyNumberFormat="1" applyFont="1" applyFill="1" applyBorder="1" applyAlignment="1">
      <alignment horizontal="center" vertical="top"/>
    </xf>
    <xf numFmtId="1" fontId="4" fillId="3" borderId="5" xfId="0" applyNumberFormat="1" applyFont="1" applyFill="1" applyBorder="1" applyAlignment="1">
      <alignment horizontal="center" vertical="top"/>
    </xf>
    <xf numFmtId="1" fontId="4" fillId="4" borderId="5" xfId="0" applyNumberFormat="1" applyFont="1" applyFill="1" applyBorder="1" applyAlignment="1">
      <alignment horizontal="center" vertical="top"/>
    </xf>
    <xf numFmtId="1" fontId="2" fillId="6" borderId="5" xfId="0" applyNumberFormat="1" applyFont="1" applyFill="1" applyBorder="1" applyAlignment="1">
      <alignment horizontal="center" vertical="top"/>
    </xf>
    <xf numFmtId="1" fontId="4" fillId="6" borderId="5" xfId="0" applyNumberFormat="1" applyFont="1" applyFill="1" applyBorder="1" applyAlignment="1">
      <alignment horizontal="center" vertical="top"/>
    </xf>
    <xf numFmtId="1" fontId="4" fillId="2" borderId="34" xfId="0" applyNumberFormat="1" applyFont="1" applyFill="1" applyBorder="1" applyAlignment="1">
      <alignment horizontal="center" vertical="top"/>
    </xf>
    <xf numFmtId="1" fontId="4" fillId="2" borderId="35" xfId="0" applyNumberFormat="1" applyFont="1" applyFill="1" applyBorder="1" applyAlignment="1">
      <alignment horizontal="center" vertical="top"/>
    </xf>
    <xf numFmtId="1" fontId="4" fillId="3" borderId="34" xfId="0" applyNumberFormat="1" applyFont="1" applyFill="1" applyBorder="1" applyAlignment="1">
      <alignment horizontal="center" vertical="top"/>
    </xf>
    <xf numFmtId="1" fontId="4" fillId="3" borderId="35" xfId="0" applyNumberFormat="1" applyFont="1" applyFill="1" applyBorder="1" applyAlignment="1">
      <alignment horizontal="center" vertical="top"/>
    </xf>
    <xf numFmtId="1" fontId="4" fillId="4" borderId="34" xfId="0" applyNumberFormat="1" applyFont="1" applyFill="1" applyBorder="1" applyAlignment="1">
      <alignment horizontal="center" vertical="top"/>
    </xf>
    <xf numFmtId="1" fontId="4" fillId="4" borderId="35" xfId="0" applyNumberFormat="1" applyFont="1" applyFill="1" applyBorder="1" applyAlignment="1">
      <alignment horizontal="center" vertical="top"/>
    </xf>
    <xf numFmtId="1" fontId="2" fillId="6" borderId="34" xfId="0" applyNumberFormat="1" applyFont="1" applyFill="1" applyBorder="1" applyAlignment="1">
      <alignment horizontal="center" vertical="top"/>
    </xf>
    <xf numFmtId="1" fontId="2" fillId="6" borderId="35" xfId="0" applyNumberFormat="1" applyFont="1" applyFill="1" applyBorder="1" applyAlignment="1">
      <alignment horizontal="center" vertical="top"/>
    </xf>
    <xf numFmtId="1" fontId="5" fillId="2" borderId="4" xfId="0" applyNumberFormat="1" applyFont="1" applyFill="1" applyBorder="1" applyAlignment="1">
      <alignment vertical="top"/>
    </xf>
    <xf numFmtId="1" fontId="5" fillId="0" borderId="0" xfId="0" applyNumberFormat="1" applyFont="1" applyFill="1" applyBorder="1" applyAlignment="1">
      <alignment horizontal="left" vertical="center"/>
    </xf>
    <xf numFmtId="1" fontId="5" fillId="0" borderId="31" xfId="0" applyNumberFormat="1" applyFont="1" applyFill="1" applyBorder="1" applyAlignment="1">
      <alignment horizontal="left" vertical="center"/>
    </xf>
    <xf numFmtId="1" fontId="5" fillId="0" borderId="33" xfId="0" applyNumberFormat="1" applyFont="1" applyFill="1" applyBorder="1" applyAlignment="1">
      <alignment horizontal="left" vertical="center"/>
    </xf>
    <xf numFmtId="1" fontId="5" fillId="0" borderId="5" xfId="0" applyNumberFormat="1" applyFont="1" applyFill="1" applyBorder="1" applyAlignment="1">
      <alignment horizontal="left" vertical="center"/>
    </xf>
    <xf numFmtId="1" fontId="4" fillId="0" borderId="31" xfId="0" applyNumberFormat="1" applyFont="1" applyFill="1" applyBorder="1" applyAlignment="1">
      <alignment horizontal="left" vertical="center"/>
    </xf>
    <xf numFmtId="1" fontId="4" fillId="0" borderId="33" xfId="0" applyNumberFormat="1" applyFont="1" applyFill="1" applyBorder="1" applyAlignment="1">
      <alignment horizontal="left" vertical="center"/>
    </xf>
    <xf numFmtId="0" fontId="5" fillId="2" borderId="0" xfId="0" applyFont="1" applyFill="1" applyBorder="1" applyAlignment="1">
      <alignment horizontal="left" vertical="top"/>
    </xf>
    <xf numFmtId="10" fontId="5" fillId="2" borderId="4" xfId="1" applyNumberFormat="1" applyFont="1" applyFill="1" applyBorder="1" applyAlignment="1">
      <alignment horizontal="center" vertical="top"/>
    </xf>
    <xf numFmtId="1" fontId="5" fillId="3" borderId="4" xfId="0" applyNumberFormat="1" applyFont="1" applyFill="1" applyBorder="1" applyAlignment="1">
      <alignment vertical="top"/>
    </xf>
    <xf numFmtId="1" fontId="5" fillId="4" borderId="4" xfId="0" applyNumberFormat="1" applyFont="1" applyFill="1" applyBorder="1" applyAlignment="1">
      <alignment vertical="top"/>
    </xf>
    <xf numFmtId="1" fontId="3" fillId="6" borderId="4" xfId="0" applyNumberFormat="1" applyFont="1" applyFill="1" applyBorder="1" applyAlignment="1">
      <alignment vertical="top"/>
    </xf>
    <xf numFmtId="10" fontId="5" fillId="3" borderId="4" xfId="0" applyNumberFormat="1" applyFont="1" applyFill="1" applyBorder="1" applyAlignment="1">
      <alignment horizontal="center" vertical="top"/>
    </xf>
    <xf numFmtId="10" fontId="5" fillId="4" borderId="4" xfId="0" applyNumberFormat="1" applyFont="1" applyFill="1" applyBorder="1" applyAlignment="1">
      <alignment horizontal="center" vertical="top"/>
    </xf>
    <xf numFmtId="10" fontId="3" fillId="6" borderId="4" xfId="0" applyNumberFormat="1" applyFont="1" applyFill="1" applyBorder="1" applyAlignment="1">
      <alignment horizontal="center" vertical="top"/>
    </xf>
    <xf numFmtId="1" fontId="4" fillId="0" borderId="0" xfId="0" applyNumberFormat="1" applyFont="1" applyFill="1" applyBorder="1" applyAlignment="1">
      <alignment horizontal="left" vertical="top"/>
    </xf>
    <xf numFmtId="1" fontId="5" fillId="2" borderId="4" xfId="0" applyNumberFormat="1" applyFont="1" applyFill="1" applyBorder="1" applyAlignment="1">
      <alignment horizontal="right"/>
    </xf>
    <xf numFmtId="10" fontId="5" fillId="2" borderId="4" xfId="1" applyNumberFormat="1" applyFont="1" applyFill="1" applyBorder="1" applyAlignment="1">
      <alignment horizontal="right" vertical="center"/>
    </xf>
    <xf numFmtId="10" fontId="5" fillId="3" borderId="4" xfId="0" applyNumberFormat="1" applyFont="1" applyFill="1" applyBorder="1" applyAlignment="1">
      <alignment horizontal="right" vertical="center"/>
    </xf>
    <xf numFmtId="10" fontId="4" fillId="2" borderId="15" xfId="0" applyNumberFormat="1" applyFont="1" applyFill="1" applyBorder="1" applyAlignment="1">
      <alignment horizontal="right" vertical="center"/>
    </xf>
    <xf numFmtId="10" fontId="4" fillId="3" borderId="15" xfId="0" applyNumberFormat="1" applyFont="1" applyFill="1" applyBorder="1" applyAlignment="1">
      <alignment horizontal="right" vertical="center"/>
    </xf>
    <xf numFmtId="1" fontId="6" fillId="0" borderId="0" xfId="0" applyNumberFormat="1" applyFont="1" applyFill="1" applyBorder="1" applyAlignment="1"/>
    <xf numFmtId="10" fontId="6" fillId="0" borderId="0" xfId="1" applyNumberFormat="1" applyFont="1" applyFill="1" applyBorder="1" applyAlignment="1"/>
    <xf numFmtId="2" fontId="5" fillId="0" borderId="0" xfId="0" applyNumberFormat="1" applyFont="1" applyFill="1" applyBorder="1" applyAlignment="1">
      <alignment horizontal="right" vertical="top"/>
    </xf>
    <xf numFmtId="0" fontId="5" fillId="0" borderId="0" xfId="0" applyFont="1" applyFill="1" applyBorder="1" applyAlignment="1">
      <alignment horizontal="left" vertical="center"/>
    </xf>
    <xf numFmtId="0" fontId="2" fillId="0" borderId="0" xfId="0" applyFont="1" applyFill="1" applyBorder="1" applyAlignment="1">
      <alignment horizontal="left" vertical="top"/>
    </xf>
    <xf numFmtId="1" fontId="4" fillId="0" borderId="0" xfId="0" applyNumberFormat="1" applyFont="1" applyFill="1" applyBorder="1" applyAlignment="1">
      <alignment horizontal="left" vertical="center"/>
    </xf>
    <xf numFmtId="1" fontId="2" fillId="0" borderId="22" xfId="0" applyNumberFormat="1" applyFont="1" applyFill="1" applyBorder="1" applyAlignment="1">
      <alignment horizontal="right" vertical="top"/>
    </xf>
    <xf numFmtId="0" fontId="5" fillId="0" borderId="20" xfId="0" applyFont="1" applyFill="1" applyBorder="1" applyAlignment="1">
      <alignment horizontal="left" vertical="top"/>
    </xf>
    <xf numFmtId="0" fontId="2" fillId="0" borderId="3" xfId="0" applyFont="1" applyFill="1" applyBorder="1" applyAlignment="1">
      <alignment horizontal="left" vertical="top"/>
    </xf>
    <xf numFmtId="1" fontId="4" fillId="0" borderId="24" xfId="0" applyNumberFormat="1" applyFont="1" applyFill="1" applyBorder="1" applyAlignment="1">
      <alignment horizontal="left" vertical="center"/>
    </xf>
    <xf numFmtId="0" fontId="4" fillId="0" borderId="5" xfId="0" applyFont="1" applyFill="1" applyBorder="1" applyAlignment="1">
      <alignment horizontal="left" vertical="center"/>
    </xf>
    <xf numFmtId="1" fontId="5" fillId="0" borderId="24" xfId="0" applyNumberFormat="1" applyFont="1" applyFill="1" applyBorder="1" applyAlignment="1">
      <alignment horizontal="left" vertical="center"/>
    </xf>
    <xf numFmtId="1" fontId="5" fillId="0" borderId="24" xfId="0" applyNumberFormat="1" applyFont="1" applyFill="1" applyBorder="1" applyAlignment="1">
      <alignment horizontal="right" vertical="top"/>
    </xf>
    <xf numFmtId="0" fontId="5" fillId="0" borderId="5" xfId="0" applyFont="1" applyFill="1" applyBorder="1" applyAlignment="1">
      <alignment horizontal="left"/>
    </xf>
    <xf numFmtId="1" fontId="2" fillId="0" borderId="23" xfId="0" applyNumberFormat="1" applyFont="1" applyFill="1" applyBorder="1" applyAlignment="1">
      <alignment horizontal="right" vertical="top"/>
    </xf>
    <xf numFmtId="1" fontId="4" fillId="0" borderId="23" xfId="0" applyNumberFormat="1" applyFont="1" applyFill="1" applyBorder="1" applyAlignment="1">
      <alignment horizontal="right" vertical="center"/>
    </xf>
    <xf numFmtId="1" fontId="5" fillId="0" borderId="24" xfId="0" applyNumberFormat="1" applyFont="1" applyFill="1" applyBorder="1" applyAlignment="1">
      <alignment horizontal="right" vertical="center"/>
    </xf>
    <xf numFmtId="10" fontId="5" fillId="0" borderId="0" xfId="0" applyNumberFormat="1" applyFont="1" applyFill="1" applyBorder="1" applyAlignment="1">
      <alignment horizontal="right" vertical="top"/>
    </xf>
    <xf numFmtId="0" fontId="5" fillId="0" borderId="5" xfId="0" applyFont="1" applyFill="1" applyBorder="1" applyAlignment="1"/>
    <xf numFmtId="0" fontId="5" fillId="0" borderId="5" xfId="0" applyFont="1" applyFill="1" applyBorder="1" applyAlignment="1">
      <alignment vertical="center"/>
    </xf>
    <xf numFmtId="1" fontId="2" fillId="2" borderId="2" xfId="0" applyNumberFormat="1" applyFont="1" applyFill="1" applyBorder="1" applyAlignment="1">
      <alignment horizontal="center" vertical="top"/>
    </xf>
    <xf numFmtId="1" fontId="2" fillId="2" borderId="3" xfId="0" applyNumberFormat="1" applyFont="1" applyFill="1" applyBorder="1" applyAlignment="1">
      <alignment horizontal="center" vertical="top"/>
    </xf>
    <xf numFmtId="1" fontId="4" fillId="2" borderId="6" xfId="0" applyNumberFormat="1" applyFont="1" applyFill="1" applyBorder="1" applyAlignment="1">
      <alignment horizontal="center" vertical="top"/>
    </xf>
    <xf numFmtId="1" fontId="4" fillId="2" borderId="7" xfId="0" applyNumberFormat="1" applyFont="1" applyFill="1" applyBorder="1" applyAlignment="1">
      <alignment horizontal="center" vertical="top"/>
    </xf>
    <xf numFmtId="10" fontId="6" fillId="0" borderId="21" xfId="1" applyNumberFormat="1" applyFont="1" applyFill="1" applyBorder="1" applyAlignment="1">
      <alignment horizontal="center"/>
    </xf>
    <xf numFmtId="1" fontId="2" fillId="6" borderId="6" xfId="0" applyNumberFormat="1" applyFont="1" applyFill="1" applyBorder="1" applyAlignment="1">
      <alignment horizontal="center" vertical="top"/>
    </xf>
    <xf numFmtId="1" fontId="2" fillId="6" borderId="7" xfId="0" applyNumberFormat="1" applyFont="1" applyFill="1" applyBorder="1" applyAlignment="1">
      <alignment horizontal="center" vertical="top"/>
    </xf>
    <xf numFmtId="1" fontId="4" fillId="4" borderId="6" xfId="0" applyNumberFormat="1" applyFont="1" applyFill="1" applyBorder="1" applyAlignment="1">
      <alignment horizontal="center" vertical="top"/>
    </xf>
    <xf numFmtId="1" fontId="4" fillId="4" borderId="7" xfId="0" applyNumberFormat="1" applyFont="1" applyFill="1" applyBorder="1" applyAlignment="1">
      <alignment horizontal="center" vertical="top"/>
    </xf>
    <xf numFmtId="1" fontId="4" fillId="3" borderId="6" xfId="0" applyNumberFormat="1" applyFont="1" applyFill="1" applyBorder="1" applyAlignment="1">
      <alignment horizontal="center" vertical="top"/>
    </xf>
    <xf numFmtId="1" fontId="4" fillId="3" borderId="7" xfId="0" applyNumberFormat="1" applyFont="1" applyFill="1" applyBorder="1" applyAlignment="1">
      <alignment horizontal="center" vertical="top"/>
    </xf>
    <xf numFmtId="10" fontId="2" fillId="6" borderId="2" xfId="0" applyNumberFormat="1" applyFont="1" applyFill="1" applyBorder="1" applyAlignment="1">
      <alignment horizontal="center" vertical="top"/>
    </xf>
    <xf numFmtId="10" fontId="2" fillId="6" borderId="3" xfId="0" applyNumberFormat="1" applyFont="1" applyFill="1" applyBorder="1" applyAlignment="1">
      <alignment horizontal="center" vertical="top"/>
    </xf>
    <xf numFmtId="1" fontId="2" fillId="3" borderId="2" xfId="0" applyNumberFormat="1" applyFont="1" applyFill="1" applyBorder="1" applyAlignment="1">
      <alignment horizontal="center" vertical="top"/>
    </xf>
    <xf numFmtId="1" fontId="2" fillId="3" borderId="3" xfId="0" applyNumberFormat="1" applyFont="1" applyFill="1" applyBorder="1" applyAlignment="1">
      <alignment horizontal="center" vertical="top"/>
    </xf>
    <xf numFmtId="1" fontId="6" fillId="0" borderId="21" xfId="0" applyNumberFormat="1" applyFont="1" applyFill="1" applyBorder="1" applyAlignment="1">
      <alignment horizontal="center"/>
    </xf>
    <xf numFmtId="1" fontId="2" fillId="4" borderId="2" xfId="0" applyNumberFormat="1" applyFont="1" applyFill="1" applyBorder="1" applyAlignment="1">
      <alignment horizontal="center" vertical="top"/>
    </xf>
    <xf numFmtId="1" fontId="2" fillId="4" borderId="3" xfId="0" applyNumberFormat="1" applyFont="1" applyFill="1" applyBorder="1" applyAlignment="1">
      <alignment horizontal="center" vertical="top"/>
    </xf>
    <xf numFmtId="1" fontId="5" fillId="0" borderId="2" xfId="0" applyNumberFormat="1" applyFont="1" applyFill="1" applyBorder="1" applyAlignment="1">
      <alignment horizontal="left" vertical="top" wrapText="1"/>
    </xf>
    <xf numFmtId="1" fontId="5" fillId="0" borderId="20" xfId="0" applyNumberFormat="1" applyFont="1" applyFill="1" applyBorder="1" applyAlignment="1">
      <alignment horizontal="left" vertical="top" wrapText="1"/>
    </xf>
    <xf numFmtId="1" fontId="5" fillId="0" borderId="3"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1" fontId="5" fillId="0" borderId="0" xfId="0" applyNumberFormat="1" applyFont="1" applyFill="1" applyBorder="1" applyAlignment="1">
      <alignment horizontal="left" vertical="top" wrapText="1"/>
    </xf>
    <xf numFmtId="1" fontId="5" fillId="0" borderId="5" xfId="0" applyNumberFormat="1" applyFont="1" applyFill="1" applyBorder="1" applyAlignment="1">
      <alignment horizontal="left" vertical="top" wrapText="1"/>
    </xf>
    <xf numFmtId="1" fontId="5" fillId="0" borderId="6" xfId="0" applyNumberFormat="1" applyFont="1" applyFill="1" applyBorder="1" applyAlignment="1">
      <alignment horizontal="left" vertical="top" wrapText="1"/>
    </xf>
    <xf numFmtId="1" fontId="5" fillId="0" borderId="21" xfId="0" applyNumberFormat="1" applyFont="1" applyFill="1" applyBorder="1" applyAlignment="1">
      <alignment horizontal="left" vertical="top" wrapText="1"/>
    </xf>
    <xf numFmtId="1" fontId="5" fillId="0" borderId="7" xfId="0" applyNumberFormat="1" applyFont="1" applyFill="1" applyBorder="1" applyAlignment="1">
      <alignment horizontal="left" vertical="top" wrapText="1"/>
    </xf>
    <xf numFmtId="1" fontId="2" fillId="7" borderId="2" xfId="0" applyNumberFormat="1" applyFont="1" applyFill="1" applyBorder="1" applyAlignment="1">
      <alignment horizontal="center" vertical="top"/>
    </xf>
    <xf numFmtId="1" fontId="2" fillId="7" borderId="3" xfId="0" applyNumberFormat="1" applyFont="1" applyFill="1" applyBorder="1" applyAlignment="1">
      <alignment horizontal="center" vertical="top"/>
    </xf>
    <xf numFmtId="1" fontId="2" fillId="7" borderId="22" xfId="0" applyNumberFormat="1" applyFont="1" applyFill="1" applyBorder="1" applyAlignment="1">
      <alignment horizontal="center" vertical="top"/>
    </xf>
    <xf numFmtId="1" fontId="4" fillId="7" borderId="6" xfId="0" applyNumberFormat="1" applyFont="1" applyFill="1" applyBorder="1" applyAlignment="1">
      <alignment horizontal="center" vertical="top"/>
    </xf>
    <xf numFmtId="1" fontId="4" fillId="7" borderId="7" xfId="0" applyNumberFormat="1" applyFont="1" applyFill="1" applyBorder="1" applyAlignment="1">
      <alignment horizontal="center" vertical="top"/>
    </xf>
    <xf numFmtId="1" fontId="4" fillId="7" borderId="23" xfId="0" applyNumberFormat="1" applyFont="1" applyFill="1" applyBorder="1" applyAlignment="1">
      <alignment horizontal="center" vertical="top"/>
    </xf>
    <xf numFmtId="1" fontId="5" fillId="7" borderId="4" xfId="0" applyNumberFormat="1" applyFont="1" applyFill="1" applyBorder="1" applyAlignment="1">
      <alignment vertical="top"/>
    </xf>
    <xf numFmtId="0" fontId="5" fillId="7" borderId="0" xfId="0" applyFont="1" applyFill="1" applyBorder="1" applyAlignment="1">
      <alignment horizontal="left" vertical="top"/>
    </xf>
    <xf numFmtId="1" fontId="4" fillId="7" borderId="24" xfId="0" applyNumberFormat="1" applyFont="1" applyFill="1" applyBorder="1" applyAlignment="1">
      <alignment horizontal="center" vertical="top"/>
    </xf>
    <xf numFmtId="10" fontId="5" fillId="7" borderId="4" xfId="1" applyNumberFormat="1" applyFont="1" applyFill="1" applyBorder="1" applyAlignment="1">
      <alignment horizontal="center" vertical="top"/>
    </xf>
    <xf numFmtId="1" fontId="4" fillId="7" borderId="0" xfId="0" applyNumberFormat="1" applyFont="1" applyFill="1" applyBorder="1" applyAlignment="1">
      <alignment horizontal="center" vertical="top"/>
    </xf>
    <xf numFmtId="1" fontId="4" fillId="7" borderId="34" xfId="0" applyNumberFormat="1" applyFont="1" applyFill="1" applyBorder="1" applyAlignment="1">
      <alignment horizontal="center" vertical="top"/>
    </xf>
    <xf numFmtId="1" fontId="4" fillId="7" borderId="35" xfId="0" applyNumberFormat="1" applyFont="1" applyFill="1" applyBorder="1" applyAlignment="1">
      <alignment horizontal="center" vertical="top"/>
    </xf>
    <xf numFmtId="1" fontId="4" fillId="7" borderId="37" xfId="0" applyNumberFormat="1" applyFont="1" applyFill="1" applyBorder="1" applyAlignment="1">
      <alignment horizontal="center" vertical="top"/>
    </xf>
    <xf numFmtId="10" fontId="4" fillId="7" borderId="2" xfId="0" applyNumberFormat="1" applyFont="1" applyFill="1" applyBorder="1" applyAlignment="1">
      <alignment horizontal="right" vertical="top"/>
    </xf>
    <xf numFmtId="1" fontId="4" fillId="7" borderId="14" xfId="0" applyNumberFormat="1" applyFont="1" applyFill="1" applyBorder="1" applyAlignment="1">
      <alignment horizontal="right" vertical="top"/>
    </xf>
    <xf numFmtId="164" fontId="4" fillId="7" borderId="10" xfId="0" applyNumberFormat="1" applyFont="1" applyFill="1" applyBorder="1" applyAlignment="1">
      <alignment horizontal="right" vertical="top"/>
    </xf>
    <xf numFmtId="10" fontId="5" fillId="7" borderId="38" xfId="0" applyNumberFormat="1" applyFont="1" applyFill="1" applyBorder="1" applyAlignment="1">
      <alignment horizontal="right" vertical="top"/>
    </xf>
    <xf numFmtId="1" fontId="5" fillId="7" borderId="5"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 fontId="4" fillId="7" borderId="36" xfId="0" applyNumberFormat="1" applyFont="1" applyFill="1" applyBorder="1" applyAlignment="1">
      <alignment horizontal="right" vertical="top"/>
    </xf>
    <xf numFmtId="9" fontId="4" fillId="7" borderId="36" xfId="1" applyFont="1" applyFill="1" applyBorder="1" applyAlignment="1">
      <alignment horizontal="right" vertical="top"/>
    </xf>
    <xf numFmtId="10" fontId="4" fillId="7" borderId="39" xfId="0" applyNumberFormat="1" applyFont="1" applyFill="1" applyBorder="1" applyAlignment="1">
      <alignment horizontal="right" vertical="top"/>
    </xf>
    <xf numFmtId="1" fontId="4" fillId="7" borderId="28" xfId="0" applyNumberFormat="1" applyFont="1" applyFill="1" applyBorder="1" applyAlignment="1">
      <alignment horizontal="right" vertical="top"/>
    </xf>
    <xf numFmtId="9" fontId="4" fillId="7" borderId="28" xfId="0" applyNumberFormat="1" applyFont="1" applyFill="1" applyBorder="1" applyAlignment="1">
      <alignment horizontal="right" vertical="top"/>
    </xf>
    <xf numFmtId="1" fontId="4" fillId="7" borderId="0" xfId="0" applyNumberFormat="1" applyFont="1" applyFill="1" applyBorder="1" applyAlignment="1">
      <alignment horizontal="right" vertical="top"/>
    </xf>
    <xf numFmtId="9" fontId="4" fillId="4" borderId="25" xfId="1" applyNumberFormat="1" applyFont="1" applyFill="1" applyBorder="1" applyAlignment="1">
      <alignment horizontal="right" vertical="top"/>
    </xf>
    <xf numFmtId="9" fontId="4" fillId="3" borderId="25" xfId="1" applyNumberFormat="1" applyFont="1" applyFill="1" applyBorder="1" applyAlignment="1">
      <alignment horizontal="right" vertical="top"/>
    </xf>
    <xf numFmtId="9" fontId="4" fillId="2" borderId="25" xfId="1" applyNumberFormat="1" applyFont="1" applyFill="1" applyBorder="1" applyAlignment="1">
      <alignment horizontal="right" vertical="top"/>
    </xf>
    <xf numFmtId="9" fontId="4" fillId="7" borderId="25" xfId="1" applyNumberFormat="1" applyFont="1" applyFill="1" applyBorder="1" applyAlignment="1">
      <alignment horizontal="right" vertical="top"/>
    </xf>
    <xf numFmtId="9" fontId="4" fillId="6" borderId="25" xfId="1" applyNumberFormat="1" applyFont="1" applyFill="1" applyBorder="1" applyAlignment="1">
      <alignment horizontal="right" vertical="top"/>
    </xf>
    <xf numFmtId="10" fontId="5" fillId="0" borderId="0" xfId="1" applyNumberFormat="1" applyFont="1" applyFill="1" applyBorder="1" applyAlignment="1">
      <alignment horizontal="right" vertical="top"/>
    </xf>
    <xf numFmtId="0" fontId="0" fillId="0" borderId="0" xfId="0"/>
    <xf numFmtId="10" fontId="5" fillId="0" borderId="0"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10" fontId="4" fillId="0" borderId="0" xfId="1" applyNumberFormat="1" applyFont="1" applyFill="1" applyBorder="1" applyAlignment="1">
      <alignment horizontal="right" vertical="center"/>
    </xf>
    <xf numFmtId="1" fontId="5" fillId="0" borderId="0" xfId="0" applyNumberFormat="1" applyFont="1" applyFill="1" applyBorder="1" applyAlignment="1">
      <alignment vertical="top" wrapText="1"/>
    </xf>
    <xf numFmtId="1" fontId="5" fillId="0" borderId="40" xfId="0" applyNumberFormat="1" applyFont="1" applyFill="1" applyBorder="1" applyAlignment="1">
      <alignment horizontal="right" vertical="top"/>
    </xf>
    <xf numFmtId="1" fontId="5" fillId="0" borderId="41" xfId="0" applyNumberFormat="1" applyFont="1" applyFill="1" applyBorder="1" applyAlignment="1">
      <alignment horizontal="right" vertical="top"/>
    </xf>
    <xf numFmtId="1" fontId="3" fillId="0" borderId="42" xfId="0" applyNumberFormat="1" applyFont="1" applyFill="1" applyBorder="1" applyAlignment="1">
      <alignment horizontal="right" vertical="top"/>
    </xf>
    <xf numFmtId="0" fontId="5" fillId="0" borderId="3" xfId="0" applyFont="1" applyFill="1" applyBorder="1" applyAlignment="1">
      <alignment vertical="center"/>
    </xf>
    <xf numFmtId="1" fontId="5" fillId="0" borderId="38" xfId="0" applyNumberFormat="1" applyFont="1" applyFill="1" applyBorder="1" applyAlignment="1">
      <alignment horizontal="right" vertical="top"/>
    </xf>
    <xf numFmtId="1" fontId="4" fillId="0" borderId="43" xfId="0" applyNumberFormat="1" applyFont="1" applyFill="1" applyBorder="1" applyAlignment="1">
      <alignment horizontal="right" vertical="center"/>
    </xf>
    <xf numFmtId="1" fontId="4" fillId="0" borderId="7" xfId="0" applyNumberFormat="1" applyFont="1" applyFill="1" applyBorder="1" applyAlignment="1">
      <alignment horizontal="right" vertical="center"/>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de-CH"/>
              <a:t>Anteil der staatsnahen Stellen am gesamten Stellenwachstum</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'Beschäftigung 2015 bis 2018'!$H$43</c:f>
              <c:strCache>
                <c:ptCount val="1"/>
                <c:pt idx="0">
                  <c:v>Total neue Stellen</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'Beschäftigung 2015 bis 2018'!$I$41:$M$42</c15:sqref>
                  </c15:fullRef>
                  <c15:levelRef>
                    <c15:sqref>'Beschäftigung 2015 bis 2018'!$I$42:$M$42</c15:sqref>
                  </c15:levelRef>
                </c:ext>
              </c:extLst>
              <c:f>'Beschäftigung 2015 bis 2018'!$I$42:$M$42</c:f>
              <c:strCache>
                <c:ptCount val="5"/>
                <c:pt idx="0">
                  <c:v>2015 - 2016</c:v>
                </c:pt>
                <c:pt idx="1">
                  <c:v>2016 - 2017</c:v>
                </c:pt>
                <c:pt idx="2">
                  <c:v>2017 - 2018</c:v>
                </c:pt>
                <c:pt idx="3">
                  <c:v>2018-2019</c:v>
                </c:pt>
                <c:pt idx="4">
                  <c:v>Total</c:v>
                </c:pt>
              </c:strCache>
            </c:strRef>
          </c:cat>
          <c:val>
            <c:numRef>
              <c:f>'Beschäftigung 2015 bis 2018'!$I$43:$M$43</c:f>
              <c:numCache>
                <c:formatCode>0</c:formatCode>
                <c:ptCount val="5"/>
                <c:pt idx="0">
                  <c:v>721</c:v>
                </c:pt>
                <c:pt idx="1">
                  <c:v>553</c:v>
                </c:pt>
                <c:pt idx="2">
                  <c:v>1502</c:v>
                </c:pt>
                <c:pt idx="3">
                  <c:v>911</c:v>
                </c:pt>
                <c:pt idx="4">
                  <c:v>2716</c:v>
                </c:pt>
              </c:numCache>
            </c:numRef>
          </c:val>
          <c:extLst>
            <c:ext xmlns:c16="http://schemas.microsoft.com/office/drawing/2014/chart" uri="{C3380CC4-5D6E-409C-BE32-E72D297353CC}">
              <c16:uniqueId val="{00000000-1DDF-4D70-8F72-480E6C43F7CC}"/>
            </c:ext>
          </c:extLst>
        </c:ser>
        <c:ser>
          <c:idx val="1"/>
          <c:order val="1"/>
          <c:tx>
            <c:strRef>
              <c:f>'Beschäftigung 2015 bis 2018'!$H$44</c:f>
              <c:strCache>
                <c:ptCount val="1"/>
                <c:pt idx="0">
                  <c:v>Staatsnah</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'Beschäftigung 2015 bis 2018'!$I$41:$M$42</c15:sqref>
                  </c15:fullRef>
                  <c15:levelRef>
                    <c15:sqref>'Beschäftigung 2015 bis 2018'!$I$42:$M$42</c15:sqref>
                  </c15:levelRef>
                </c:ext>
              </c:extLst>
              <c:f>'Beschäftigung 2015 bis 2018'!$I$42:$M$42</c:f>
              <c:strCache>
                <c:ptCount val="5"/>
                <c:pt idx="0">
                  <c:v>2015 - 2016</c:v>
                </c:pt>
                <c:pt idx="1">
                  <c:v>2016 - 2017</c:v>
                </c:pt>
                <c:pt idx="2">
                  <c:v>2017 - 2018</c:v>
                </c:pt>
                <c:pt idx="3">
                  <c:v>2018-2019</c:v>
                </c:pt>
                <c:pt idx="4">
                  <c:v>Total</c:v>
                </c:pt>
              </c:strCache>
            </c:strRef>
          </c:cat>
          <c:val>
            <c:numRef>
              <c:f>'Beschäftigung 2015 bis 2018'!$I$44:$M$44</c:f>
              <c:numCache>
                <c:formatCode>0</c:formatCode>
                <c:ptCount val="5"/>
                <c:pt idx="0">
                  <c:v>261</c:v>
                </c:pt>
                <c:pt idx="1">
                  <c:v>426</c:v>
                </c:pt>
                <c:pt idx="2">
                  <c:v>435</c:v>
                </c:pt>
                <c:pt idx="3">
                  <c:v>389</c:v>
                </c:pt>
                <c:pt idx="4">
                  <c:v>1092</c:v>
                </c:pt>
              </c:numCache>
            </c:numRef>
          </c:val>
          <c:extLst>
            <c:ext xmlns:c16="http://schemas.microsoft.com/office/drawing/2014/chart" uri="{C3380CC4-5D6E-409C-BE32-E72D297353CC}">
              <c16:uniqueId val="{00000001-1DDF-4D70-8F72-480E6C43F7CC}"/>
            </c:ext>
          </c:extLst>
        </c:ser>
        <c:dLbls>
          <c:showLegendKey val="0"/>
          <c:showVal val="0"/>
          <c:showCatName val="0"/>
          <c:showSerName val="0"/>
          <c:showPercent val="0"/>
          <c:showBubbleSize val="0"/>
        </c:dLbls>
        <c:gapWidth val="100"/>
        <c:axId val="556185752"/>
        <c:axId val="556173288"/>
      </c:barChart>
      <c:lineChart>
        <c:grouping val="standard"/>
        <c:varyColors val="0"/>
        <c:ser>
          <c:idx val="2"/>
          <c:order val="2"/>
          <c:tx>
            <c:strRef>
              <c:f>'Beschäftigung 2015 bis 2018'!$H$45</c:f>
              <c:strCache>
                <c:ptCount val="1"/>
                <c:pt idx="0">
                  <c:v>Anteil</c:v>
                </c:pt>
              </c:strCache>
            </c:strRef>
          </c:tx>
          <c:spPr>
            <a:ln w="28575" cap="rnd">
              <a:solidFill>
                <a:schemeClr val="accent3"/>
              </a:solidFill>
              <a:round/>
            </a:ln>
            <a:effectLst/>
          </c:spPr>
          <c:marker>
            <c:symbol val="none"/>
          </c:marker>
          <c:dLbls>
            <c:dLbl>
              <c:idx val="2"/>
              <c:layout>
                <c:manualLayout>
                  <c:x val="-3.7937565566185764E-3"/>
                  <c:y val="-5.2727305859911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DF-4D70-8F72-480E6C43F7CC}"/>
                </c:ext>
              </c:extLst>
            </c:dLbl>
            <c:dLbl>
              <c:idx val="4"/>
              <c:layout>
                <c:manualLayout>
                  <c:x val="-1.4003967310040586E-2"/>
                  <c:y val="-5.2727305859911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DF-4D70-8F72-480E6C43F7C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'Beschäftigung 2015 bis 2018'!$I$41:$M$42</c15:sqref>
                  </c15:fullRef>
                  <c15:levelRef>
                    <c15:sqref>'Beschäftigung 2015 bis 2018'!$I$42:$M$42</c15:sqref>
                  </c15:levelRef>
                </c:ext>
              </c:extLst>
              <c:f>'Beschäftigung 2015 bis 2018'!$I$42:$M$42</c:f>
              <c:strCache>
                <c:ptCount val="5"/>
                <c:pt idx="0">
                  <c:v>2015 - 2016</c:v>
                </c:pt>
                <c:pt idx="1">
                  <c:v>2016 - 2017</c:v>
                </c:pt>
                <c:pt idx="2">
                  <c:v>2017 - 2018</c:v>
                </c:pt>
                <c:pt idx="3">
                  <c:v>2018-2019</c:v>
                </c:pt>
                <c:pt idx="4">
                  <c:v>Total</c:v>
                </c:pt>
              </c:strCache>
            </c:strRef>
          </c:cat>
          <c:val>
            <c:numRef>
              <c:f>'Beschäftigung 2015 bis 2018'!$I$45:$M$45</c:f>
              <c:numCache>
                <c:formatCode>0%</c:formatCode>
                <c:ptCount val="5"/>
                <c:pt idx="0">
                  <c:v>0.36199722607489598</c:v>
                </c:pt>
                <c:pt idx="1">
                  <c:v>0.77034358047016271</c:v>
                </c:pt>
                <c:pt idx="2">
                  <c:v>0.28961384820239683</c:v>
                </c:pt>
                <c:pt idx="3">
                  <c:v>0.42700329308452251</c:v>
                </c:pt>
                <c:pt idx="4">
                  <c:v>0.40206185567010311</c:v>
                </c:pt>
              </c:numCache>
            </c:numRef>
          </c:val>
          <c:smooth val="0"/>
          <c:extLst>
            <c:ext xmlns:c16="http://schemas.microsoft.com/office/drawing/2014/chart" uri="{C3380CC4-5D6E-409C-BE32-E72D297353CC}">
              <c16:uniqueId val="{00000002-1DDF-4D70-8F72-480E6C43F7CC}"/>
            </c:ext>
          </c:extLst>
        </c:ser>
        <c:dLbls>
          <c:showLegendKey val="0"/>
          <c:showVal val="0"/>
          <c:showCatName val="0"/>
          <c:showSerName val="0"/>
          <c:showPercent val="0"/>
          <c:showBubbleSize val="0"/>
        </c:dLbls>
        <c:marker val="1"/>
        <c:smooth val="0"/>
        <c:axId val="556178864"/>
        <c:axId val="556177224"/>
      </c:lineChart>
      <c:catAx>
        <c:axId val="55618575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56173288"/>
        <c:crosses val="autoZero"/>
        <c:auto val="1"/>
        <c:lblAlgn val="ctr"/>
        <c:lblOffset val="100"/>
        <c:noMultiLvlLbl val="0"/>
      </c:catAx>
      <c:valAx>
        <c:axId val="556173288"/>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6185752"/>
        <c:crosses val="autoZero"/>
        <c:crossBetween val="between"/>
      </c:valAx>
      <c:valAx>
        <c:axId val="5561772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6178864"/>
        <c:crosses val="max"/>
        <c:crossBetween val="between"/>
      </c:valAx>
      <c:catAx>
        <c:axId val="556178864"/>
        <c:scaling>
          <c:orientation val="minMax"/>
        </c:scaling>
        <c:delete val="1"/>
        <c:axPos val="b"/>
        <c:numFmt formatCode="General" sourceLinked="1"/>
        <c:majorTickMark val="none"/>
        <c:minorTickMark val="none"/>
        <c:tickLblPos val="nextTo"/>
        <c:crossAx val="556177224"/>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a:t>Bevölkerungs- und Stellenwachstum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'Beschäftigung 2015 bis 2018'!$J$67</c:f>
              <c:strCache>
                <c:ptCount val="1"/>
                <c:pt idx="0">
                  <c:v>Bevölkerung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'Beschäftigung 2015 bis 2018'!$K$66:$O$66</c:f>
              <c:strCache>
                <c:ptCount val="5"/>
                <c:pt idx="0">
                  <c:v>2015-2016</c:v>
                </c:pt>
                <c:pt idx="1">
                  <c:v>2016 - 2017</c:v>
                </c:pt>
                <c:pt idx="2">
                  <c:v>2017 - 2018</c:v>
                </c:pt>
                <c:pt idx="3">
                  <c:v>2018 - 2019</c:v>
                </c:pt>
                <c:pt idx="4">
                  <c:v>Total</c:v>
                </c:pt>
              </c:strCache>
            </c:strRef>
          </c:cat>
          <c:val>
            <c:numRef>
              <c:f>'Beschäftigung 2015 bis 2018'!$K$67:$O$67</c:f>
              <c:numCache>
                <c:formatCode>0.00%</c:formatCode>
                <c:ptCount val="5"/>
                <c:pt idx="0">
                  <c:v>1.4119030390738141E-2</c:v>
                </c:pt>
                <c:pt idx="1">
                  <c:v>9.4183961969658281E-3</c:v>
                </c:pt>
                <c:pt idx="2">
                  <c:v>8.8975675269711285E-3</c:v>
                </c:pt>
                <c:pt idx="3">
                  <c:v>1.1455195123660111E-2</c:v>
                </c:pt>
                <c:pt idx="4">
                  <c:v>4.4609261939218436E-2</c:v>
                </c:pt>
              </c:numCache>
            </c:numRef>
          </c:val>
          <c:smooth val="0"/>
          <c:extLst>
            <c:ext xmlns:c16="http://schemas.microsoft.com/office/drawing/2014/chart" uri="{C3380CC4-5D6E-409C-BE32-E72D297353CC}">
              <c16:uniqueId val="{00000000-7E06-4FC1-9F87-7E3E16B3B943}"/>
            </c:ext>
          </c:extLst>
        </c:ser>
        <c:ser>
          <c:idx val="1"/>
          <c:order val="1"/>
          <c:tx>
            <c:strRef>
              <c:f>'Beschäftigung 2015 bis 2018'!$J$68</c:f>
              <c:strCache>
                <c:ptCount val="1"/>
                <c:pt idx="0">
                  <c:v>Wachstum staatsnahe Stellen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'Beschäftigung 2015 bis 2018'!$K$66:$O$66</c:f>
              <c:strCache>
                <c:ptCount val="5"/>
                <c:pt idx="0">
                  <c:v>2015-2016</c:v>
                </c:pt>
                <c:pt idx="1">
                  <c:v>2016 - 2017</c:v>
                </c:pt>
                <c:pt idx="2">
                  <c:v>2017 - 2018</c:v>
                </c:pt>
                <c:pt idx="3">
                  <c:v>2018 - 2019</c:v>
                </c:pt>
                <c:pt idx="4">
                  <c:v>Total</c:v>
                </c:pt>
              </c:strCache>
            </c:strRef>
          </c:cat>
          <c:val>
            <c:numRef>
              <c:f>'Beschäftigung 2015 bis 2018'!$K$68:$O$68</c:f>
              <c:numCache>
                <c:formatCode>0.00%</c:formatCode>
                <c:ptCount val="5"/>
                <c:pt idx="0">
                  <c:v>1.6008341511285495E-2</c:v>
                </c:pt>
                <c:pt idx="1">
                  <c:v>2.5716872924841594E-2</c:v>
                </c:pt>
                <c:pt idx="2">
                  <c:v>2.3836148549231995E-2</c:v>
                </c:pt>
                <c:pt idx="3">
                  <c:v>2.2361462405150689E-2</c:v>
                </c:pt>
                <c:pt idx="4">
                  <c:v>9.0836604514229702E-2</c:v>
                </c:pt>
              </c:numCache>
            </c:numRef>
          </c:val>
          <c:smooth val="0"/>
          <c:extLst>
            <c:ext xmlns:c16="http://schemas.microsoft.com/office/drawing/2014/chart" uri="{C3380CC4-5D6E-409C-BE32-E72D297353CC}">
              <c16:uniqueId val="{00000001-7E06-4FC1-9F87-7E3E16B3B943}"/>
            </c:ext>
          </c:extLst>
        </c:ser>
        <c:ser>
          <c:idx val="2"/>
          <c:order val="2"/>
          <c:tx>
            <c:strRef>
              <c:f>'Beschäftigung 2015 bis 2018'!$J$69</c:f>
              <c:strCache>
                <c:ptCount val="1"/>
                <c:pt idx="0">
                  <c:v>Wachstum privater Sektor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'Beschäftigung 2015 bis 2018'!$K$66:$O$66</c:f>
              <c:strCache>
                <c:ptCount val="5"/>
                <c:pt idx="0">
                  <c:v>2015-2016</c:v>
                </c:pt>
                <c:pt idx="1">
                  <c:v>2016 - 2017</c:v>
                </c:pt>
                <c:pt idx="2">
                  <c:v>2017 - 2018</c:v>
                </c:pt>
                <c:pt idx="3">
                  <c:v>2018 - 2019</c:v>
                </c:pt>
                <c:pt idx="4">
                  <c:v>Total</c:v>
                </c:pt>
              </c:strCache>
            </c:strRef>
          </c:cat>
          <c:val>
            <c:numRef>
              <c:f>'Beschäftigung 2015 bis 2018'!$K$69:$O$69</c:f>
              <c:numCache>
                <c:formatCode>0.00%</c:formatCode>
                <c:ptCount val="5"/>
                <c:pt idx="0">
                  <c:v>3.9933202642852272E-3</c:v>
                </c:pt>
                <c:pt idx="1">
                  <c:v>1.2269790762703625E-2</c:v>
                </c:pt>
                <c:pt idx="2">
                  <c:v>1.3645131331412319E-2</c:v>
                </c:pt>
                <c:pt idx="3">
                  <c:v>1.1347084527557172E-2</c:v>
                </c:pt>
                <c:pt idx="4">
                  <c:v>4.1869357922505346E-2</c:v>
                </c:pt>
              </c:numCache>
            </c:numRef>
          </c:val>
          <c:smooth val="0"/>
          <c:extLst>
            <c:ext xmlns:c16="http://schemas.microsoft.com/office/drawing/2014/chart" uri="{C3380CC4-5D6E-409C-BE32-E72D297353CC}">
              <c16:uniqueId val="{00000002-7E06-4FC1-9F87-7E3E16B3B943}"/>
            </c:ext>
          </c:extLst>
        </c:ser>
        <c:dLbls>
          <c:dLblPos val="ctr"/>
          <c:showLegendKey val="0"/>
          <c:showVal val="1"/>
          <c:showCatName val="0"/>
          <c:showSerName val="0"/>
          <c:showPercent val="0"/>
          <c:showBubbleSize val="0"/>
        </c:dLbls>
        <c:marker val="1"/>
        <c:smooth val="0"/>
        <c:axId val="564108256"/>
        <c:axId val="564105632"/>
      </c:lineChart>
      <c:catAx>
        <c:axId val="56410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64105632"/>
        <c:crosses val="autoZero"/>
        <c:auto val="1"/>
        <c:lblAlgn val="ctr"/>
        <c:lblOffset val="100"/>
        <c:noMultiLvlLbl val="0"/>
      </c:catAx>
      <c:valAx>
        <c:axId val="564105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4108256"/>
        <c:crosses val="autoZero"/>
        <c:crossBetween val="between"/>
        <c:majorUnit val="1.0000000000000002E-2"/>
        <c:minorUnit val="5.000000000000001E-3"/>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67237</xdr:colOff>
      <xdr:row>39</xdr:row>
      <xdr:rowOff>156882</xdr:rowOff>
    </xdr:from>
    <xdr:to>
      <xdr:col>18</xdr:col>
      <xdr:colOff>414618</xdr:colOff>
      <xdr:row>59</xdr:row>
      <xdr:rowOff>145676</xdr:rowOff>
    </xdr:to>
    <xdr:graphicFrame macro="">
      <xdr:nvGraphicFramePr>
        <xdr:cNvPr id="2" name="Diagramm 1">
          <a:extLst>
            <a:ext uri="{FF2B5EF4-FFF2-40B4-BE49-F238E27FC236}">
              <a16:creationId xmlns:a16="http://schemas.microsoft.com/office/drawing/2014/main" id="{209E9681-126C-4485-9D33-8F6CB23D6E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100853</xdr:colOff>
      <xdr:row>60</xdr:row>
      <xdr:rowOff>156883</xdr:rowOff>
    </xdr:from>
    <xdr:to>
      <xdr:col>18</xdr:col>
      <xdr:colOff>414617</xdr:colOff>
      <xdr:row>80</xdr:row>
      <xdr:rowOff>156882</xdr:rowOff>
    </xdr:to>
    <xdr:graphicFrame macro="">
      <xdr:nvGraphicFramePr>
        <xdr:cNvPr id="7" name="Diagramm 6">
          <a:extLst>
            <a:ext uri="{FF2B5EF4-FFF2-40B4-BE49-F238E27FC236}">
              <a16:creationId xmlns:a16="http://schemas.microsoft.com/office/drawing/2014/main" id="{7A0D8D4D-C23B-4A5A-9A7D-A589FBB746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6"/>
  <sheetViews>
    <sheetView tabSelected="1" zoomScale="85" zoomScaleNormal="85" workbookViewId="0">
      <selection activeCell="Q26" sqref="Q26"/>
    </sheetView>
  </sheetViews>
  <sheetFormatPr baseColWidth="10" defaultColWidth="8.83203125" defaultRowHeight="14.25" x14ac:dyDescent="0.2"/>
  <cols>
    <col min="1" max="1" width="43" style="1" bestFit="1" customWidth="1"/>
    <col min="2" max="2" width="26.6640625" style="1" bestFit="1" customWidth="1"/>
    <col min="3" max="7" width="9.5" style="1" bestFit="1" customWidth="1"/>
    <col min="8" max="8" width="9.5" style="4" bestFit="1" customWidth="1"/>
    <col min="9" max="9" width="10.6640625" style="4" customWidth="1"/>
    <col min="10" max="15" width="9.5" style="4" customWidth="1"/>
    <col min="16" max="16" width="10.83203125" style="4" customWidth="1"/>
    <col min="17" max="17" width="12.6640625" style="4" bestFit="1" customWidth="1"/>
    <col min="18" max="18" width="10.83203125" style="4" bestFit="1" customWidth="1"/>
    <col min="19" max="19" width="13.1640625" style="4" bestFit="1" customWidth="1"/>
    <col min="20" max="20" width="10" style="4" customWidth="1"/>
    <col min="21" max="21" width="13.1640625" style="4" customWidth="1"/>
    <col min="22" max="22" width="10" style="4" customWidth="1"/>
    <col min="23" max="23" width="14.33203125" style="4" customWidth="1"/>
    <col min="24" max="24" width="10" style="4" customWidth="1"/>
    <col min="25" max="25" width="12.6640625" style="4" bestFit="1" customWidth="1"/>
    <col min="26" max="26" width="10" style="4" customWidth="1"/>
    <col min="27" max="27" width="10.83203125" style="4" bestFit="1" customWidth="1"/>
    <col min="28" max="28" width="10" style="4" customWidth="1"/>
    <col min="29" max="29" width="12.6640625" style="10" customWidth="1"/>
    <col min="30" max="30" width="10" style="2" bestFit="1" customWidth="1"/>
    <col min="31" max="33" width="10" style="2" customWidth="1"/>
    <col min="34" max="34" width="13.1640625" style="9" bestFit="1" customWidth="1"/>
    <col min="35" max="35" width="10" style="1" bestFit="1" customWidth="1"/>
    <col min="36" max="16384" width="8.83203125" style="1"/>
  </cols>
  <sheetData>
    <row r="1" spans="1:33" ht="33.75" customHeight="1" thickBot="1" x14ac:dyDescent="0.4">
      <c r="I1" s="174" t="s">
        <v>26</v>
      </c>
      <c r="J1" s="174"/>
      <c r="K1" s="174"/>
      <c r="M1" s="174" t="s">
        <v>23</v>
      </c>
      <c r="N1" s="174"/>
      <c r="O1" s="174"/>
      <c r="Q1" s="174" t="s">
        <v>22</v>
      </c>
      <c r="R1" s="174"/>
      <c r="S1" s="174"/>
      <c r="T1" s="102"/>
      <c r="U1" s="174" t="s">
        <v>55</v>
      </c>
      <c r="V1" s="174"/>
      <c r="W1" s="174"/>
      <c r="X1" s="102"/>
      <c r="Y1" s="163" t="s">
        <v>61</v>
      </c>
      <c r="Z1" s="163"/>
      <c r="AA1" s="9"/>
      <c r="AB1" s="102"/>
      <c r="AF1" s="103"/>
      <c r="AG1" s="103"/>
    </row>
    <row r="2" spans="1:33" ht="15" x14ac:dyDescent="0.2">
      <c r="A2" s="79" t="s">
        <v>0</v>
      </c>
      <c r="B2" s="80"/>
      <c r="C2" s="145"/>
      <c r="D2" s="146"/>
      <c r="E2" s="81"/>
      <c r="F2" s="81"/>
      <c r="G2" s="147"/>
      <c r="I2" s="175" t="s">
        <v>20</v>
      </c>
      <c r="J2" s="176"/>
      <c r="K2" s="40" t="s">
        <v>21</v>
      </c>
      <c r="M2" s="172" t="s">
        <v>20</v>
      </c>
      <c r="N2" s="173"/>
      <c r="O2" s="29" t="s">
        <v>21</v>
      </c>
      <c r="P2" s="11"/>
      <c r="Q2" s="159" t="s">
        <v>20</v>
      </c>
      <c r="R2" s="160"/>
      <c r="S2" s="101" t="s">
        <v>24</v>
      </c>
      <c r="T2" s="73"/>
      <c r="U2" s="186" t="s">
        <v>20</v>
      </c>
      <c r="V2" s="187"/>
      <c r="W2" s="188" t="s">
        <v>24</v>
      </c>
      <c r="X2" s="73"/>
      <c r="Y2" s="170" t="s">
        <v>20</v>
      </c>
      <c r="Z2" s="171"/>
      <c r="AA2" s="100" t="s">
        <v>21</v>
      </c>
      <c r="AB2" s="73"/>
      <c r="AF2" s="73"/>
      <c r="AG2" s="73"/>
    </row>
    <row r="3" spans="1:33" ht="15.75" thickBot="1" x14ac:dyDescent="0.25">
      <c r="A3" s="82"/>
      <c r="B3" s="3"/>
      <c r="C3" s="148">
        <v>2015</v>
      </c>
      <c r="D3" s="124">
        <v>2016</v>
      </c>
      <c r="E3" s="124">
        <v>2017</v>
      </c>
      <c r="F3" s="123">
        <v>2018</v>
      </c>
      <c r="G3" s="149">
        <v>2019</v>
      </c>
      <c r="I3" s="166"/>
      <c r="J3" s="167"/>
      <c r="K3" s="41" t="s">
        <v>2</v>
      </c>
      <c r="M3" s="168"/>
      <c r="N3" s="169"/>
      <c r="O3" s="30" t="s">
        <v>2</v>
      </c>
      <c r="Q3" s="161"/>
      <c r="R3" s="162"/>
      <c r="S3" s="25" t="s">
        <v>25</v>
      </c>
      <c r="T3" s="77"/>
      <c r="U3" s="189"/>
      <c r="V3" s="190"/>
      <c r="W3" s="191" t="s">
        <v>25</v>
      </c>
      <c r="X3" s="77"/>
      <c r="Y3" s="164"/>
      <c r="Z3" s="165"/>
      <c r="AA3" s="86" t="s">
        <v>2</v>
      </c>
      <c r="AB3" s="77"/>
      <c r="AF3" s="74"/>
      <c r="AG3" s="74"/>
    </row>
    <row r="4" spans="1:33" ht="15" x14ac:dyDescent="0.2">
      <c r="A4" s="82" t="s">
        <v>49</v>
      </c>
      <c r="B4" s="3"/>
      <c r="C4" s="150">
        <v>110560</v>
      </c>
      <c r="D4" s="121">
        <v>112121</v>
      </c>
      <c r="E4" s="121">
        <v>113177</v>
      </c>
      <c r="F4" s="120">
        <v>114184</v>
      </c>
      <c r="G4" s="122">
        <v>115492</v>
      </c>
      <c r="I4" s="128" t="s">
        <v>40</v>
      </c>
      <c r="J4" s="107"/>
      <c r="K4" s="107"/>
      <c r="M4" s="127" t="s">
        <v>40</v>
      </c>
      <c r="N4" s="106"/>
      <c r="O4" s="106"/>
      <c r="Q4" s="118" t="s">
        <v>40</v>
      </c>
      <c r="R4" s="125"/>
      <c r="S4" s="105"/>
      <c r="T4" s="77"/>
      <c r="U4" s="192" t="s">
        <v>40</v>
      </c>
      <c r="V4" s="193"/>
      <c r="W4" s="194"/>
      <c r="X4" s="77"/>
      <c r="Y4" s="129" t="s">
        <v>40</v>
      </c>
      <c r="Z4" s="108"/>
      <c r="AA4" s="109"/>
      <c r="AB4" s="77"/>
      <c r="AF4" s="74"/>
      <c r="AG4" s="74"/>
    </row>
    <row r="5" spans="1:33" ht="15.75" thickBot="1" x14ac:dyDescent="0.25">
      <c r="A5" s="82"/>
      <c r="B5" s="3"/>
      <c r="C5" s="151"/>
      <c r="D5" s="69"/>
      <c r="E5" s="69"/>
      <c r="F5" s="64"/>
      <c r="G5" s="152"/>
      <c r="I5" s="131">
        <f>(D4/C4)-1</f>
        <v>1.4119030390738141E-2</v>
      </c>
      <c r="J5" s="107"/>
      <c r="K5" s="107"/>
      <c r="M5" s="130">
        <f>(E4/D4)-1</f>
        <v>9.4183961969658281E-3</v>
      </c>
      <c r="N5" s="106"/>
      <c r="O5" s="106"/>
      <c r="Q5" s="126">
        <f>(F4/E4)-1</f>
        <v>8.8975675269711285E-3</v>
      </c>
      <c r="R5" s="104"/>
      <c r="S5" s="105"/>
      <c r="T5" s="77"/>
      <c r="U5" s="195">
        <f>(G4/F4)-1</f>
        <v>1.1455195123660111E-2</v>
      </c>
      <c r="V5" s="196"/>
      <c r="W5" s="194"/>
      <c r="X5" s="77"/>
      <c r="Y5" s="132">
        <f>(G4/C4)-1</f>
        <v>4.4609261939218436E-2</v>
      </c>
      <c r="Z5" s="108"/>
      <c r="AA5" s="109"/>
      <c r="AB5" s="77"/>
      <c r="AF5" s="74"/>
      <c r="AG5" s="74"/>
    </row>
    <row r="6" spans="1:33" ht="15.75" thickBot="1" x14ac:dyDescent="0.25">
      <c r="A6" s="82"/>
      <c r="B6" s="3"/>
      <c r="C6" s="151"/>
      <c r="D6" s="69"/>
      <c r="E6" s="69"/>
      <c r="F6" s="64"/>
      <c r="G6" s="157"/>
      <c r="I6" s="114" t="s">
        <v>39</v>
      </c>
      <c r="J6" s="115" t="s">
        <v>1</v>
      </c>
      <c r="K6" s="107"/>
      <c r="M6" s="112" t="s">
        <v>39</v>
      </c>
      <c r="N6" s="113" t="s">
        <v>1</v>
      </c>
      <c r="O6" s="106"/>
      <c r="Q6" s="110" t="s">
        <v>39</v>
      </c>
      <c r="R6" s="111" t="s">
        <v>1</v>
      </c>
      <c r="S6" s="25"/>
      <c r="T6" s="77"/>
      <c r="U6" s="197" t="s">
        <v>39</v>
      </c>
      <c r="V6" s="198" t="s">
        <v>1</v>
      </c>
      <c r="W6" s="199"/>
      <c r="X6" s="77"/>
      <c r="Y6" s="116" t="s">
        <v>39</v>
      </c>
      <c r="Z6" s="117" t="s">
        <v>1</v>
      </c>
      <c r="AA6" s="109"/>
      <c r="AB6" s="77"/>
      <c r="AF6" s="74"/>
      <c r="AG6" s="74"/>
    </row>
    <row r="7" spans="1:33" ht="15.75" customHeight="1" thickBot="1" x14ac:dyDescent="0.25">
      <c r="A7" s="83" t="s">
        <v>38</v>
      </c>
      <c r="B7" s="57"/>
      <c r="C7" s="153">
        <f>SUM(C36,C31,C25,C18)</f>
        <v>70552</v>
      </c>
      <c r="D7" s="70">
        <f>SUM(D36,D31,D25,D18)</f>
        <v>71273</v>
      </c>
      <c r="E7" s="70">
        <f>SUM(E36,E31,E25,E18)</f>
        <v>71826</v>
      </c>
      <c r="F7" s="65">
        <f>SUM(F36,F31,F25,F18)</f>
        <v>73328</v>
      </c>
      <c r="G7" s="65">
        <f>SUM(G36,G31,G25,G18)</f>
        <v>74239</v>
      </c>
      <c r="I7" s="78">
        <f t="shared" ref="I7:I36" si="0">(D7/C7)-1</f>
        <v>1.0219412631817582E-2</v>
      </c>
      <c r="J7" s="42">
        <f t="shared" ref="J7:J36" si="1">D7-C7</f>
        <v>721</v>
      </c>
      <c r="K7" s="43">
        <v>1</v>
      </c>
      <c r="M7" s="39">
        <f t="shared" ref="M7:M36" si="2">(E7/D7)-1</f>
        <v>7.7588988817645088E-3</v>
      </c>
      <c r="N7" s="16">
        <f t="shared" ref="N7:N36" si="3">E7-D7</f>
        <v>553</v>
      </c>
      <c r="O7" s="31">
        <v>1</v>
      </c>
      <c r="P7" s="6"/>
      <c r="Q7" s="15">
        <f t="shared" ref="Q7:Q36" si="4">(F7/E7)-1</f>
        <v>2.0911647592793736E-2</v>
      </c>
      <c r="R7" s="22">
        <f t="shared" ref="R7:R36" si="5">F7-E7</f>
        <v>1502</v>
      </c>
      <c r="S7" s="26">
        <v>1</v>
      </c>
      <c r="T7" s="6"/>
      <c r="U7" s="200">
        <f>(G7/F7)-1</f>
        <v>1.2423630809513364E-2</v>
      </c>
      <c r="V7" s="201">
        <f>G7-F7</f>
        <v>911</v>
      </c>
      <c r="W7" s="202">
        <v>1</v>
      </c>
      <c r="X7" s="6"/>
      <c r="Y7" s="87">
        <f>(G7/C7)-1</f>
        <v>5.225932645424658E-2</v>
      </c>
      <c r="Z7" s="88">
        <f>G7-C7</f>
        <v>3687</v>
      </c>
      <c r="AA7" s="89">
        <v>1</v>
      </c>
      <c r="AB7" s="6"/>
      <c r="AF7" s="75"/>
      <c r="AG7" s="75"/>
    </row>
    <row r="8" spans="1:33" x14ac:dyDescent="0.2">
      <c r="A8" s="84" t="s">
        <v>3</v>
      </c>
      <c r="B8" s="3" t="s">
        <v>34</v>
      </c>
      <c r="C8" s="151">
        <v>7222</v>
      </c>
      <c r="D8" s="224">
        <v>7229</v>
      </c>
      <c r="E8" s="225">
        <v>7037</v>
      </c>
      <c r="F8" s="226">
        <v>7139</v>
      </c>
      <c r="G8" s="227">
        <v>7262</v>
      </c>
      <c r="I8" s="44">
        <f t="shared" si="0"/>
        <v>9.6926059263369169E-4</v>
      </c>
      <c r="J8" s="45">
        <f t="shared" si="1"/>
        <v>7</v>
      </c>
      <c r="K8" s="46"/>
      <c r="M8" s="32">
        <f t="shared" si="2"/>
        <v>-2.6559690136948366E-2</v>
      </c>
      <c r="N8" s="17">
        <f t="shared" si="3"/>
        <v>-192</v>
      </c>
      <c r="O8" s="33"/>
      <c r="Q8" s="14">
        <f t="shared" si="4"/>
        <v>1.449481313059553E-2</v>
      </c>
      <c r="R8" s="24">
        <f t="shared" si="5"/>
        <v>102</v>
      </c>
      <c r="S8" s="27"/>
      <c r="U8" s="203">
        <f t="shared" ref="U8:U36" si="6">(G8/F8)-1</f>
        <v>1.7229303824064957E-2</v>
      </c>
      <c r="V8" s="204">
        <f>G8-F8</f>
        <v>123</v>
      </c>
      <c r="W8" s="204"/>
      <c r="Y8" s="90">
        <f>(G8/C8)-1</f>
        <v>5.5386319579064924E-3</v>
      </c>
      <c r="Z8" s="91">
        <f t="shared" ref="Z8:Z10" si="7">F8-C8</f>
        <v>-83</v>
      </c>
      <c r="AA8" s="92"/>
      <c r="AF8" s="4"/>
      <c r="AG8" s="4"/>
    </row>
    <row r="9" spans="1:33" x14ac:dyDescent="0.2">
      <c r="A9" s="82"/>
      <c r="B9" s="5" t="s">
        <v>4</v>
      </c>
      <c r="C9" s="151">
        <v>4662</v>
      </c>
      <c r="D9" s="228">
        <v>4601</v>
      </c>
      <c r="E9" s="69">
        <v>4768</v>
      </c>
      <c r="F9" s="66">
        <v>4869</v>
      </c>
      <c r="G9" s="158">
        <v>5015</v>
      </c>
      <c r="I9" s="44">
        <f t="shared" si="0"/>
        <v>-1.3084513084513083E-2</v>
      </c>
      <c r="J9" s="45">
        <f t="shared" si="1"/>
        <v>-61</v>
      </c>
      <c r="K9" s="46"/>
      <c r="M9" s="32">
        <f t="shared" si="2"/>
        <v>3.6296457291893125E-2</v>
      </c>
      <c r="N9" s="17">
        <f t="shared" si="3"/>
        <v>167</v>
      </c>
      <c r="O9" s="33"/>
      <c r="Q9" s="14">
        <f t="shared" si="4"/>
        <v>2.1182885906040338E-2</v>
      </c>
      <c r="R9" s="24">
        <f t="shared" si="5"/>
        <v>101</v>
      </c>
      <c r="S9" s="27"/>
      <c r="U9" s="203">
        <f t="shared" si="6"/>
        <v>2.9985623331279632E-2</v>
      </c>
      <c r="V9" s="204">
        <f t="shared" ref="V9:V17" si="8">G9-F9</f>
        <v>146</v>
      </c>
      <c r="W9" s="204"/>
      <c r="Y9" s="90">
        <f t="shared" ref="Y9:Y17" si="9">(G9/C9)-1</f>
        <v>7.5718575718575654E-2</v>
      </c>
      <c r="Z9" s="91">
        <f t="shared" si="7"/>
        <v>207</v>
      </c>
      <c r="AA9" s="92"/>
      <c r="AF9" s="4"/>
      <c r="AG9" s="4"/>
    </row>
    <row r="10" spans="1:33" x14ac:dyDescent="0.2">
      <c r="A10" s="82"/>
      <c r="B10" s="5" t="s">
        <v>19</v>
      </c>
      <c r="C10" s="151">
        <v>3040</v>
      </c>
      <c r="D10" s="228">
        <v>3099</v>
      </c>
      <c r="E10" s="69">
        <v>3167</v>
      </c>
      <c r="F10" s="66">
        <v>3069</v>
      </c>
      <c r="G10" s="158">
        <v>3058</v>
      </c>
      <c r="I10" s="44">
        <f t="shared" si="0"/>
        <v>1.9407894736842124E-2</v>
      </c>
      <c r="J10" s="45">
        <f t="shared" si="1"/>
        <v>59</v>
      </c>
      <c r="K10" s="46"/>
      <c r="M10" s="32">
        <f t="shared" si="2"/>
        <v>2.1942562116811892E-2</v>
      </c>
      <c r="N10" s="17">
        <f t="shared" si="3"/>
        <v>68</v>
      </c>
      <c r="O10" s="33"/>
      <c r="Q10" s="14">
        <f t="shared" si="4"/>
        <v>-3.0944111146195108E-2</v>
      </c>
      <c r="R10" s="24">
        <f t="shared" si="5"/>
        <v>-98</v>
      </c>
      <c r="S10" s="27"/>
      <c r="U10" s="203">
        <f t="shared" si="6"/>
        <v>-3.5842293906810374E-3</v>
      </c>
      <c r="V10" s="204">
        <f t="shared" si="8"/>
        <v>-11</v>
      </c>
      <c r="W10" s="204"/>
      <c r="Y10" s="90">
        <f t="shared" si="9"/>
        <v>5.921052631578938E-3</v>
      </c>
      <c r="Z10" s="91">
        <f t="shared" si="7"/>
        <v>29</v>
      </c>
      <c r="AA10" s="92"/>
      <c r="AF10" s="4"/>
      <c r="AG10" s="4"/>
    </row>
    <row r="11" spans="1:33" x14ac:dyDescent="0.2">
      <c r="A11" s="82"/>
      <c r="B11" s="5" t="s">
        <v>5</v>
      </c>
      <c r="C11" s="151">
        <v>2321</v>
      </c>
      <c r="D11" s="228">
        <v>2358</v>
      </c>
      <c r="E11" s="69">
        <v>2263</v>
      </c>
      <c r="F11" s="66">
        <v>2441</v>
      </c>
      <c r="G11" s="158">
        <v>2615</v>
      </c>
      <c r="I11" s="44">
        <f t="shared" si="0"/>
        <v>1.5941404566996997E-2</v>
      </c>
      <c r="J11" s="45">
        <f t="shared" si="1"/>
        <v>37</v>
      </c>
      <c r="K11" s="46"/>
      <c r="M11" s="32">
        <f t="shared" si="2"/>
        <v>-4.0288379983036471E-2</v>
      </c>
      <c r="N11" s="17">
        <f t="shared" si="3"/>
        <v>-95</v>
      </c>
      <c r="O11" s="33"/>
      <c r="Q11" s="14">
        <f t="shared" si="4"/>
        <v>7.8656650463985844E-2</v>
      </c>
      <c r="R11" s="24">
        <f t="shared" si="5"/>
        <v>178</v>
      </c>
      <c r="S11" s="27"/>
      <c r="U11" s="203">
        <f t="shared" si="6"/>
        <v>7.1282261368291744E-2</v>
      </c>
      <c r="V11" s="204">
        <f t="shared" si="8"/>
        <v>174</v>
      </c>
      <c r="W11" s="204"/>
      <c r="Y11" s="90">
        <f t="shared" si="9"/>
        <v>0.12666953899181377</v>
      </c>
      <c r="Z11" s="91">
        <f>G11-C11</f>
        <v>294</v>
      </c>
      <c r="AA11" s="92"/>
      <c r="AF11" s="4"/>
      <c r="AG11" s="4"/>
    </row>
    <row r="12" spans="1:33" x14ac:dyDescent="0.2">
      <c r="A12" s="82"/>
      <c r="B12" s="5" t="s">
        <v>6</v>
      </c>
      <c r="C12" s="151">
        <v>8744</v>
      </c>
      <c r="D12" s="228">
        <v>8623</v>
      </c>
      <c r="E12" s="69">
        <v>8757</v>
      </c>
      <c r="F12" s="66">
        <v>8568</v>
      </c>
      <c r="G12" s="158">
        <v>8526</v>
      </c>
      <c r="I12" s="44">
        <f t="shared" si="0"/>
        <v>-1.3838060384263495E-2</v>
      </c>
      <c r="J12" s="45">
        <f t="shared" si="1"/>
        <v>-121</v>
      </c>
      <c r="K12" s="46"/>
      <c r="M12" s="32">
        <f t="shared" si="2"/>
        <v>1.5539835324133167E-2</v>
      </c>
      <c r="N12" s="17">
        <f t="shared" si="3"/>
        <v>134</v>
      </c>
      <c r="O12" s="33"/>
      <c r="Q12" s="14">
        <f t="shared" si="4"/>
        <v>-2.1582733812949617E-2</v>
      </c>
      <c r="R12" s="24">
        <f t="shared" si="5"/>
        <v>-189</v>
      </c>
      <c r="S12" s="27"/>
      <c r="U12" s="203">
        <f t="shared" si="6"/>
        <v>-4.9019607843137081E-3</v>
      </c>
      <c r="V12" s="204">
        <f t="shared" si="8"/>
        <v>-42</v>
      </c>
      <c r="W12" s="204"/>
      <c r="Y12" s="90">
        <f t="shared" si="9"/>
        <v>-2.4931381518755735E-2</v>
      </c>
      <c r="Z12" s="91">
        <f t="shared" ref="Z12:Z17" si="10">G12-C12</f>
        <v>-218</v>
      </c>
      <c r="AA12" s="92"/>
      <c r="AF12" s="4"/>
      <c r="AG12" s="4"/>
    </row>
    <row r="13" spans="1:33" x14ac:dyDescent="0.2">
      <c r="A13" s="82"/>
      <c r="B13" s="5" t="s">
        <v>27</v>
      </c>
      <c r="C13" s="151">
        <v>6101</v>
      </c>
      <c r="D13" s="228">
        <v>6128</v>
      </c>
      <c r="E13" s="69">
        <v>6145</v>
      </c>
      <c r="F13" s="66">
        <v>6248</v>
      </c>
      <c r="G13" s="158">
        <v>6477</v>
      </c>
      <c r="I13" s="44">
        <f t="shared" si="0"/>
        <v>4.4255040157350489E-3</v>
      </c>
      <c r="J13" s="45">
        <f t="shared" si="1"/>
        <v>27</v>
      </c>
      <c r="K13" s="46"/>
      <c r="M13" s="32">
        <f t="shared" si="2"/>
        <v>2.7741514360313246E-3</v>
      </c>
      <c r="N13" s="17">
        <f t="shared" si="3"/>
        <v>17</v>
      </c>
      <c r="O13" s="33"/>
      <c r="Q13" s="14">
        <f t="shared" si="4"/>
        <v>1.6761594792514156E-2</v>
      </c>
      <c r="R13" s="24">
        <f t="shared" si="5"/>
        <v>103</v>
      </c>
      <c r="S13" s="27"/>
      <c r="U13" s="203">
        <f t="shared" si="6"/>
        <v>3.665172855313692E-2</v>
      </c>
      <c r="V13" s="204">
        <f t="shared" si="8"/>
        <v>229</v>
      </c>
      <c r="W13" s="204"/>
      <c r="Y13" s="90">
        <f t="shared" si="9"/>
        <v>6.1629241108015043E-2</v>
      </c>
      <c r="Z13" s="91">
        <f t="shared" si="10"/>
        <v>376</v>
      </c>
      <c r="AA13" s="92"/>
      <c r="AF13" s="4"/>
      <c r="AG13" s="4"/>
    </row>
    <row r="14" spans="1:33" x14ac:dyDescent="0.2">
      <c r="A14" s="82"/>
      <c r="B14" s="5" t="s">
        <v>28</v>
      </c>
      <c r="C14" s="151">
        <v>4404</v>
      </c>
      <c r="D14" s="228">
        <v>4458</v>
      </c>
      <c r="E14" s="69">
        <v>4574</v>
      </c>
      <c r="F14" s="66">
        <v>4908</v>
      </c>
      <c r="G14" s="158">
        <v>4638</v>
      </c>
      <c r="I14" s="44">
        <f t="shared" si="0"/>
        <v>1.2261580381471404E-2</v>
      </c>
      <c r="J14" s="45">
        <f t="shared" si="1"/>
        <v>54</v>
      </c>
      <c r="K14" s="46"/>
      <c r="M14" s="32">
        <f t="shared" si="2"/>
        <v>2.6020637056976215E-2</v>
      </c>
      <c r="N14" s="17">
        <f t="shared" si="3"/>
        <v>116</v>
      </c>
      <c r="O14" s="33"/>
      <c r="Q14" s="14">
        <f t="shared" si="4"/>
        <v>7.3021425448185351E-2</v>
      </c>
      <c r="R14" s="24">
        <f t="shared" si="5"/>
        <v>334</v>
      </c>
      <c r="S14" s="27"/>
      <c r="U14" s="203">
        <f t="shared" si="6"/>
        <v>-5.5012224938875254E-2</v>
      </c>
      <c r="V14" s="204">
        <f t="shared" si="8"/>
        <v>-270</v>
      </c>
      <c r="W14" s="204"/>
      <c r="Y14" s="90">
        <f t="shared" si="9"/>
        <v>5.3133514986376085E-2</v>
      </c>
      <c r="Z14" s="91">
        <f t="shared" si="10"/>
        <v>234</v>
      </c>
      <c r="AA14" s="92"/>
      <c r="AF14" s="4"/>
      <c r="AG14" s="4"/>
    </row>
    <row r="15" spans="1:33" x14ac:dyDescent="0.2">
      <c r="A15" s="82"/>
      <c r="B15" s="5" t="s">
        <v>29</v>
      </c>
      <c r="C15" s="151">
        <v>1264</v>
      </c>
      <c r="D15" s="228">
        <v>1295</v>
      </c>
      <c r="E15" s="69">
        <v>1420</v>
      </c>
      <c r="F15" s="66">
        <v>1388</v>
      </c>
      <c r="G15" s="158">
        <v>1459</v>
      </c>
      <c r="I15" s="44">
        <f t="shared" si="0"/>
        <v>2.4525316455696222E-2</v>
      </c>
      <c r="J15" s="45">
        <f t="shared" si="1"/>
        <v>31</v>
      </c>
      <c r="K15" s="46"/>
      <c r="M15" s="32">
        <f t="shared" si="2"/>
        <v>9.6525096525096554E-2</v>
      </c>
      <c r="N15" s="17">
        <f t="shared" si="3"/>
        <v>125</v>
      </c>
      <c r="O15" s="33"/>
      <c r="Q15" s="14">
        <f t="shared" si="4"/>
        <v>-2.2535211267605604E-2</v>
      </c>
      <c r="R15" s="24">
        <f t="shared" si="5"/>
        <v>-32</v>
      </c>
      <c r="S15" s="27"/>
      <c r="U15" s="203">
        <f t="shared" si="6"/>
        <v>5.1152737752161448E-2</v>
      </c>
      <c r="V15" s="204">
        <f t="shared" si="8"/>
        <v>71</v>
      </c>
      <c r="W15" s="204"/>
      <c r="Y15" s="90">
        <f t="shared" si="9"/>
        <v>0.15427215189873422</v>
      </c>
      <c r="Z15" s="91">
        <f t="shared" si="10"/>
        <v>195</v>
      </c>
      <c r="AA15" s="92"/>
      <c r="AF15" s="4"/>
      <c r="AG15" s="4"/>
    </row>
    <row r="16" spans="1:33" x14ac:dyDescent="0.2">
      <c r="A16" s="82"/>
      <c r="B16" s="5" t="s">
        <v>7</v>
      </c>
      <c r="C16" s="151">
        <v>871</v>
      </c>
      <c r="D16" s="228">
        <v>866</v>
      </c>
      <c r="E16" s="69">
        <v>930</v>
      </c>
      <c r="F16" s="66">
        <v>918</v>
      </c>
      <c r="G16" s="158">
        <v>942</v>
      </c>
      <c r="I16" s="44">
        <f t="shared" si="0"/>
        <v>-5.7405281285878296E-3</v>
      </c>
      <c r="J16" s="45">
        <f t="shared" si="1"/>
        <v>-5</v>
      </c>
      <c r="K16" s="46"/>
      <c r="M16" s="32">
        <f t="shared" si="2"/>
        <v>7.390300230946889E-2</v>
      </c>
      <c r="N16" s="17">
        <f t="shared" si="3"/>
        <v>64</v>
      </c>
      <c r="O16" s="33"/>
      <c r="Q16" s="14">
        <f t="shared" si="4"/>
        <v>-1.2903225806451646E-2</v>
      </c>
      <c r="R16" s="24">
        <f t="shared" si="5"/>
        <v>-12</v>
      </c>
      <c r="S16" s="27"/>
      <c r="U16" s="203">
        <f t="shared" si="6"/>
        <v>2.614379084967311E-2</v>
      </c>
      <c r="V16" s="204">
        <f t="shared" si="8"/>
        <v>24</v>
      </c>
      <c r="W16" s="204"/>
      <c r="Y16" s="90">
        <f t="shared" si="9"/>
        <v>8.1515499425947269E-2</v>
      </c>
      <c r="Z16" s="91">
        <f t="shared" si="10"/>
        <v>71</v>
      </c>
      <c r="AA16" s="92"/>
      <c r="AF16" s="4"/>
      <c r="AG16" s="4"/>
    </row>
    <row r="17" spans="1:33" x14ac:dyDescent="0.2">
      <c r="A17" s="82"/>
      <c r="B17" s="5" t="s">
        <v>13</v>
      </c>
      <c r="C17" s="151">
        <v>2690</v>
      </c>
      <c r="D17" s="228">
        <v>2827</v>
      </c>
      <c r="E17" s="69">
        <v>2932</v>
      </c>
      <c r="F17" s="66">
        <v>3018</v>
      </c>
      <c r="G17" s="158">
        <v>3057</v>
      </c>
      <c r="I17" s="44">
        <f t="shared" si="0"/>
        <v>5.0929368029739797E-2</v>
      </c>
      <c r="J17" s="45">
        <f t="shared" si="1"/>
        <v>137</v>
      </c>
      <c r="K17" s="46"/>
      <c r="M17" s="32">
        <f t="shared" si="2"/>
        <v>3.714184648036789E-2</v>
      </c>
      <c r="N17" s="17">
        <f t="shared" si="3"/>
        <v>105</v>
      </c>
      <c r="O17" s="33"/>
      <c r="Q17" s="14">
        <f t="shared" si="4"/>
        <v>2.9331514324693053E-2</v>
      </c>
      <c r="R17" s="24">
        <f t="shared" si="5"/>
        <v>86</v>
      </c>
      <c r="S17" s="27"/>
      <c r="U17" s="203">
        <f t="shared" si="6"/>
        <v>1.2922465208747624E-2</v>
      </c>
      <c r="V17" s="204">
        <f t="shared" si="8"/>
        <v>39</v>
      </c>
      <c r="W17" s="204"/>
      <c r="Y17" s="90">
        <f t="shared" si="9"/>
        <v>0.13643122676579922</v>
      </c>
      <c r="Z17" s="91">
        <f t="shared" si="10"/>
        <v>367</v>
      </c>
      <c r="AA17" s="92"/>
      <c r="AF17" s="4"/>
      <c r="AG17" s="4"/>
    </row>
    <row r="18" spans="1:33" ht="15.75" thickBot="1" x14ac:dyDescent="0.25">
      <c r="A18" s="83" t="s">
        <v>35</v>
      </c>
      <c r="B18" s="55"/>
      <c r="C18" s="154">
        <f>SUM(C8:C17)</f>
        <v>41319</v>
      </c>
      <c r="D18" s="229">
        <f>SUM(D8:D17)</f>
        <v>41484</v>
      </c>
      <c r="E18" s="71">
        <f>SUM(E8:E17)</f>
        <v>41993</v>
      </c>
      <c r="F18" s="67">
        <f>SUM(F8:F17)</f>
        <v>42566</v>
      </c>
      <c r="G18" s="230">
        <f>SUM(G8:G17)</f>
        <v>43049</v>
      </c>
      <c r="I18" s="47">
        <f t="shared" si="0"/>
        <v>3.9933202642852272E-3</v>
      </c>
      <c r="J18" s="48">
        <f t="shared" si="1"/>
        <v>165</v>
      </c>
      <c r="K18" s="49">
        <f>J18/$J$7</f>
        <v>0.2288488210818308</v>
      </c>
      <c r="M18" s="34">
        <f t="shared" si="2"/>
        <v>1.2269790762703625E-2</v>
      </c>
      <c r="N18" s="19">
        <f t="shared" si="3"/>
        <v>509</v>
      </c>
      <c r="O18" s="35">
        <f>N18/$N$7</f>
        <v>0.92043399638336343</v>
      </c>
      <c r="P18" s="6"/>
      <c r="Q18" s="18">
        <f t="shared" si="4"/>
        <v>1.3645131331412319E-2</v>
      </c>
      <c r="R18" s="23">
        <f t="shared" si="5"/>
        <v>573</v>
      </c>
      <c r="S18" s="28">
        <f>R18/$R$7</f>
        <v>0.381491344873502</v>
      </c>
      <c r="T18" s="6"/>
      <c r="U18" s="205">
        <f t="shared" si="6"/>
        <v>1.1347084527557172E-2</v>
      </c>
      <c r="V18" s="206">
        <f>G18-F18</f>
        <v>483</v>
      </c>
      <c r="W18" s="207">
        <f>V18/$V$7</f>
        <v>0.53018660812294183</v>
      </c>
      <c r="X18" s="6"/>
      <c r="Y18" s="93">
        <f>(G18/C18)-1</f>
        <v>4.1869357922505346E-2</v>
      </c>
      <c r="Z18" s="94">
        <f>G18-C18</f>
        <v>1730</v>
      </c>
      <c r="AA18" s="95">
        <f>Z18/$Z$7</f>
        <v>0.46921616490371576</v>
      </c>
      <c r="AB18" s="6"/>
      <c r="AF18" s="76"/>
      <c r="AG18" s="76"/>
    </row>
    <row r="19" spans="1:33" x14ac:dyDescent="0.2">
      <c r="A19" s="84" t="s">
        <v>8</v>
      </c>
      <c r="B19" s="5" t="s">
        <v>30</v>
      </c>
      <c r="C19" s="151">
        <v>244</v>
      </c>
      <c r="D19" s="69">
        <v>198</v>
      </c>
      <c r="E19" s="69">
        <v>185</v>
      </c>
      <c r="F19" s="66">
        <v>184</v>
      </c>
      <c r="G19" s="158">
        <v>202</v>
      </c>
      <c r="I19" s="44">
        <f t="shared" si="0"/>
        <v>-0.18852459016393441</v>
      </c>
      <c r="J19" s="50">
        <f t="shared" si="1"/>
        <v>-46</v>
      </c>
      <c r="K19" s="46"/>
      <c r="M19" s="32">
        <f t="shared" si="2"/>
        <v>-6.5656565656565635E-2</v>
      </c>
      <c r="N19" s="36">
        <f t="shared" si="3"/>
        <v>-13</v>
      </c>
      <c r="O19" s="33"/>
      <c r="Q19" s="14">
        <f t="shared" si="4"/>
        <v>-5.4054054054053502E-3</v>
      </c>
      <c r="R19" s="24">
        <f t="shared" si="5"/>
        <v>-1</v>
      </c>
      <c r="S19" s="27"/>
      <c r="U19" s="203">
        <f t="shared" si="6"/>
        <v>9.7826086956521729E-2</v>
      </c>
      <c r="V19" s="204">
        <f>G19-F19</f>
        <v>18</v>
      </c>
      <c r="W19" s="204"/>
      <c r="Y19" s="90">
        <f>(G19/C19)-1</f>
        <v>-0.17213114754098358</v>
      </c>
      <c r="Z19" s="91">
        <f>G19-C19</f>
        <v>-42</v>
      </c>
      <c r="AA19" s="92"/>
      <c r="AF19" s="4"/>
      <c r="AG19" s="4"/>
    </row>
    <row r="20" spans="1:33" x14ac:dyDescent="0.2">
      <c r="A20" s="84" t="s">
        <v>9</v>
      </c>
      <c r="B20" s="5" t="s">
        <v>31</v>
      </c>
      <c r="C20" s="151">
        <v>142</v>
      </c>
      <c r="D20" s="69">
        <v>158</v>
      </c>
      <c r="E20" s="69">
        <v>147</v>
      </c>
      <c r="F20" s="66">
        <v>157</v>
      </c>
      <c r="G20" s="158">
        <v>163</v>
      </c>
      <c r="I20" s="44">
        <f t="shared" si="0"/>
        <v>0.11267605633802824</v>
      </c>
      <c r="J20" s="45">
        <f t="shared" si="1"/>
        <v>16</v>
      </c>
      <c r="K20" s="46"/>
      <c r="M20" s="32">
        <f t="shared" si="2"/>
        <v>-6.9620253164557E-2</v>
      </c>
      <c r="N20" s="17">
        <f t="shared" si="3"/>
        <v>-11</v>
      </c>
      <c r="O20" s="33"/>
      <c r="Q20" s="14">
        <f t="shared" si="4"/>
        <v>6.8027210884353817E-2</v>
      </c>
      <c r="R20" s="24">
        <f t="shared" si="5"/>
        <v>10</v>
      </c>
      <c r="S20" s="27"/>
      <c r="U20" s="203">
        <f t="shared" si="6"/>
        <v>3.8216560509554132E-2</v>
      </c>
      <c r="V20" s="204">
        <f t="shared" ref="V20:V24" si="11">G20-F20</f>
        <v>6</v>
      </c>
      <c r="W20" s="204"/>
      <c r="Y20" s="90">
        <f t="shared" ref="Y20:Y24" si="12">(G20/C20)-1</f>
        <v>0.147887323943662</v>
      </c>
      <c r="Z20" s="91">
        <f t="shared" ref="Z20:Z24" si="13">G20-C20</f>
        <v>21</v>
      </c>
      <c r="AA20" s="92"/>
      <c r="AF20" s="4"/>
      <c r="AG20" s="4"/>
    </row>
    <row r="21" spans="1:33" x14ac:dyDescent="0.2">
      <c r="B21" s="5" t="s">
        <v>10</v>
      </c>
      <c r="C21" s="151">
        <v>1812</v>
      </c>
      <c r="D21" s="69">
        <v>1804</v>
      </c>
      <c r="E21" s="69">
        <v>1871</v>
      </c>
      <c r="F21" s="66">
        <v>1987</v>
      </c>
      <c r="G21" s="158">
        <v>1997</v>
      </c>
      <c r="I21" s="44">
        <f t="shared" si="0"/>
        <v>-4.4150110375276164E-3</v>
      </c>
      <c r="J21" s="45">
        <f t="shared" si="1"/>
        <v>-8</v>
      </c>
      <c r="K21" s="46"/>
      <c r="M21" s="32">
        <f t="shared" si="2"/>
        <v>3.7139689578713941E-2</v>
      </c>
      <c r="N21" s="17">
        <f t="shared" si="3"/>
        <v>67</v>
      </c>
      <c r="O21" s="33"/>
      <c r="Q21" s="14">
        <f t="shared" si="4"/>
        <v>6.1998931052912987E-2</v>
      </c>
      <c r="R21" s="24">
        <f t="shared" si="5"/>
        <v>116</v>
      </c>
      <c r="S21" s="27"/>
      <c r="U21" s="203">
        <f t="shared" si="6"/>
        <v>5.0327126321088045E-3</v>
      </c>
      <c r="V21" s="204">
        <f t="shared" si="11"/>
        <v>10</v>
      </c>
      <c r="W21" s="204"/>
      <c r="Y21" s="90">
        <f t="shared" si="12"/>
        <v>0.10209713024282552</v>
      </c>
      <c r="Z21" s="91">
        <f t="shared" si="13"/>
        <v>185</v>
      </c>
      <c r="AA21" s="92"/>
      <c r="AF21" s="4"/>
      <c r="AG21" s="4"/>
    </row>
    <row r="22" spans="1:33" x14ac:dyDescent="0.2">
      <c r="A22" s="82"/>
      <c r="B22" s="5" t="s">
        <v>11</v>
      </c>
      <c r="C22" s="151">
        <v>4132</v>
      </c>
      <c r="D22" s="69">
        <v>4632</v>
      </c>
      <c r="E22" s="69">
        <v>4190</v>
      </c>
      <c r="F22" s="66">
        <v>4393</v>
      </c>
      <c r="G22" s="158">
        <v>4384</v>
      </c>
      <c r="I22" s="44">
        <f t="shared" si="0"/>
        <v>0.12100677637947732</v>
      </c>
      <c r="J22" s="45">
        <f t="shared" si="1"/>
        <v>500</v>
      </c>
      <c r="K22" s="46"/>
      <c r="M22" s="32">
        <f t="shared" si="2"/>
        <v>-9.5423143350604533E-2</v>
      </c>
      <c r="N22" s="17">
        <f t="shared" si="3"/>
        <v>-442</v>
      </c>
      <c r="O22" s="33"/>
      <c r="Q22" s="14">
        <f t="shared" si="4"/>
        <v>4.8448687350835407E-2</v>
      </c>
      <c r="R22" s="24">
        <f t="shared" si="5"/>
        <v>203</v>
      </c>
      <c r="S22" s="27"/>
      <c r="U22" s="203">
        <f t="shared" si="6"/>
        <v>-2.0487138629637913E-3</v>
      </c>
      <c r="V22" s="204">
        <f t="shared" si="11"/>
        <v>-9</v>
      </c>
      <c r="W22" s="204"/>
      <c r="Y22" s="90">
        <f t="shared" si="12"/>
        <v>6.0987415295256531E-2</v>
      </c>
      <c r="Z22" s="91">
        <f t="shared" si="13"/>
        <v>252</v>
      </c>
      <c r="AA22" s="92"/>
      <c r="AF22" s="4"/>
      <c r="AG22" s="4"/>
    </row>
    <row r="23" spans="1:33" x14ac:dyDescent="0.2">
      <c r="A23" s="82"/>
      <c r="B23" s="5" t="s">
        <v>12</v>
      </c>
      <c r="C23" s="151">
        <v>163</v>
      </c>
      <c r="D23" s="69">
        <v>161</v>
      </c>
      <c r="E23" s="69">
        <v>161</v>
      </c>
      <c r="F23" s="66">
        <v>155</v>
      </c>
      <c r="G23" s="158">
        <v>158</v>
      </c>
      <c r="I23" s="44">
        <f t="shared" si="0"/>
        <v>-1.2269938650306789E-2</v>
      </c>
      <c r="J23" s="45">
        <f t="shared" si="1"/>
        <v>-2</v>
      </c>
      <c r="K23" s="46"/>
      <c r="M23" s="32">
        <f t="shared" si="2"/>
        <v>0</v>
      </c>
      <c r="N23" s="17">
        <f t="shared" si="3"/>
        <v>0</v>
      </c>
      <c r="O23" s="33"/>
      <c r="Q23" s="14">
        <f t="shared" si="4"/>
        <v>-3.7267080745341574E-2</v>
      </c>
      <c r="R23" s="24">
        <f t="shared" si="5"/>
        <v>-6</v>
      </c>
      <c r="S23" s="27"/>
      <c r="U23" s="203">
        <f t="shared" si="6"/>
        <v>1.9354838709677358E-2</v>
      </c>
      <c r="V23" s="204">
        <f t="shared" si="11"/>
        <v>3</v>
      </c>
      <c r="W23" s="204"/>
      <c r="Y23" s="90">
        <f t="shared" si="12"/>
        <v>-3.0674846625766916E-2</v>
      </c>
      <c r="Z23" s="91">
        <f t="shared" si="13"/>
        <v>-5</v>
      </c>
      <c r="AA23" s="92"/>
      <c r="AF23" s="4"/>
      <c r="AG23" s="4"/>
    </row>
    <row r="24" spans="1:33" x14ac:dyDescent="0.2">
      <c r="A24" s="82"/>
      <c r="B24" s="5" t="s">
        <v>52</v>
      </c>
      <c r="C24" s="151">
        <v>2396</v>
      </c>
      <c r="D24" s="69">
        <v>2323</v>
      </c>
      <c r="E24" s="69">
        <v>2303</v>
      </c>
      <c r="F24" s="66">
        <v>2416</v>
      </c>
      <c r="G24" s="158">
        <v>2437</v>
      </c>
      <c r="I24" s="44">
        <f t="shared" si="0"/>
        <v>-3.0467445742904831E-2</v>
      </c>
      <c r="J24" s="45">
        <f t="shared" si="1"/>
        <v>-73</v>
      </c>
      <c r="K24" s="46"/>
      <c r="M24" s="32">
        <f t="shared" si="2"/>
        <v>-8.6095566078346897E-3</v>
      </c>
      <c r="N24" s="17">
        <f t="shared" si="3"/>
        <v>-20</v>
      </c>
      <c r="O24" s="33"/>
      <c r="Q24" s="14">
        <f t="shared" si="4"/>
        <v>4.9066435084672122E-2</v>
      </c>
      <c r="R24" s="24">
        <f t="shared" si="5"/>
        <v>113</v>
      </c>
      <c r="S24" s="27"/>
      <c r="U24" s="203">
        <f t="shared" si="6"/>
        <v>8.6920529801324253E-3</v>
      </c>
      <c r="V24" s="204">
        <f t="shared" si="11"/>
        <v>21</v>
      </c>
      <c r="W24" s="204"/>
      <c r="Y24" s="90">
        <f t="shared" si="12"/>
        <v>1.7111853088480844E-2</v>
      </c>
      <c r="Z24" s="91">
        <f t="shared" si="13"/>
        <v>41</v>
      </c>
      <c r="AA24" s="92"/>
      <c r="AE24" s="218"/>
      <c r="AF24" s="4"/>
      <c r="AG24" s="4"/>
    </row>
    <row r="25" spans="1:33" ht="15.75" thickBot="1" x14ac:dyDescent="0.25">
      <c r="A25" s="83" t="s">
        <v>36</v>
      </c>
      <c r="B25" s="55"/>
      <c r="C25" s="154">
        <f>SUM(C19:C24)</f>
        <v>8889</v>
      </c>
      <c r="D25" s="71">
        <f>SUM(D19:D24)</f>
        <v>9276</v>
      </c>
      <c r="E25" s="71">
        <f>SUM(E19:E24)</f>
        <v>8857</v>
      </c>
      <c r="F25" s="67">
        <f>SUM(F19:F24)</f>
        <v>9292</v>
      </c>
      <c r="G25" s="67">
        <f>SUM(G19:G24)</f>
        <v>9341</v>
      </c>
      <c r="I25" s="51">
        <f t="shared" si="0"/>
        <v>4.3536955788052722E-2</v>
      </c>
      <c r="J25" s="48">
        <f t="shared" si="1"/>
        <v>387</v>
      </c>
      <c r="K25" s="49">
        <f>J25/$J$7</f>
        <v>0.53675450762829402</v>
      </c>
      <c r="M25" s="37">
        <f t="shared" si="2"/>
        <v>-4.5170332039672245E-2</v>
      </c>
      <c r="N25" s="19">
        <f t="shared" si="3"/>
        <v>-419</v>
      </c>
      <c r="O25" s="35">
        <f>N25/$N$7</f>
        <v>-0.75768535262206149</v>
      </c>
      <c r="P25" s="6"/>
      <c r="Q25" s="18">
        <f t="shared" si="4"/>
        <v>4.9113695382183575E-2</v>
      </c>
      <c r="R25" s="23">
        <f t="shared" si="5"/>
        <v>435</v>
      </c>
      <c r="S25" s="28">
        <f>R25/$R$7</f>
        <v>0.28961384820239683</v>
      </c>
      <c r="T25" s="6"/>
      <c r="U25" s="205">
        <f t="shared" si="6"/>
        <v>5.2733534222988432E-3</v>
      </c>
      <c r="V25" s="206">
        <f>G25-F25</f>
        <v>49</v>
      </c>
      <c r="W25" s="207">
        <f>V25/$V$7</f>
        <v>5.3787047200878159E-2</v>
      </c>
      <c r="X25" s="6"/>
      <c r="Y25" s="93">
        <f>(G25/C25)-1</f>
        <v>5.0849364382945295E-2</v>
      </c>
      <c r="Z25" s="94">
        <f>G25-C25</f>
        <v>452</v>
      </c>
      <c r="AA25" s="95">
        <f>Z25/$Z$7</f>
        <v>0.12259289395172226</v>
      </c>
      <c r="AB25" s="6"/>
      <c r="AF25" s="76"/>
      <c r="AG25" s="76"/>
    </row>
    <row r="26" spans="1:33" x14ac:dyDescent="0.2">
      <c r="A26" s="85" t="s">
        <v>43</v>
      </c>
      <c r="B26" s="7" t="s">
        <v>44</v>
      </c>
      <c r="C26" s="155">
        <v>5654</v>
      </c>
      <c r="D26" s="72">
        <v>5760</v>
      </c>
      <c r="E26" s="72">
        <v>5903</v>
      </c>
      <c r="F26" s="68">
        <v>6163</v>
      </c>
      <c r="G26" s="158">
        <v>6414</v>
      </c>
      <c r="I26" s="44">
        <f t="shared" si="0"/>
        <v>1.8747789175804774E-2</v>
      </c>
      <c r="J26" s="45">
        <f t="shared" si="1"/>
        <v>106</v>
      </c>
      <c r="K26" s="46"/>
      <c r="M26" s="32">
        <f t="shared" si="2"/>
        <v>2.4826388888888884E-2</v>
      </c>
      <c r="N26" s="17">
        <f t="shared" si="3"/>
        <v>143</v>
      </c>
      <c r="O26" s="33"/>
      <c r="P26" s="8"/>
      <c r="Q26" s="14">
        <f t="shared" si="4"/>
        <v>4.4045400643740518E-2</v>
      </c>
      <c r="R26" s="24">
        <f t="shared" si="5"/>
        <v>260</v>
      </c>
      <c r="S26" s="27"/>
      <c r="U26" s="203">
        <f t="shared" si="6"/>
        <v>4.0726918708421156E-2</v>
      </c>
      <c r="V26" s="204">
        <f>G26-F26</f>
        <v>251</v>
      </c>
      <c r="W26" s="204"/>
      <c r="Y26" s="96">
        <f>(G26/C26)-1</f>
        <v>0.13441811107180768</v>
      </c>
      <c r="Z26" s="97">
        <f>G26-C26</f>
        <v>760</v>
      </c>
      <c r="AA26" s="92"/>
      <c r="AF26" s="4"/>
      <c r="AG26" s="4"/>
    </row>
    <row r="27" spans="1:33" x14ac:dyDescent="0.2">
      <c r="A27" s="82"/>
      <c r="B27" s="5" t="s">
        <v>42</v>
      </c>
      <c r="C27" s="151">
        <v>2192</v>
      </c>
      <c r="D27" s="69">
        <v>2232</v>
      </c>
      <c r="E27" s="69">
        <v>2280</v>
      </c>
      <c r="F27" s="64">
        <v>2289</v>
      </c>
      <c r="G27" s="158">
        <v>2351</v>
      </c>
      <c r="I27" s="44">
        <f t="shared" si="0"/>
        <v>1.8248175182481674E-2</v>
      </c>
      <c r="J27" s="45">
        <f t="shared" si="1"/>
        <v>40</v>
      </c>
      <c r="K27" s="46"/>
      <c r="M27" s="32">
        <f t="shared" si="2"/>
        <v>2.1505376344086002E-2</v>
      </c>
      <c r="N27" s="17">
        <f t="shared" si="3"/>
        <v>48</v>
      </c>
      <c r="O27" s="33"/>
      <c r="Q27" s="14">
        <f t="shared" si="4"/>
        <v>3.9473684210526994E-3</v>
      </c>
      <c r="R27" s="24">
        <f t="shared" si="5"/>
        <v>9</v>
      </c>
      <c r="S27" s="27"/>
      <c r="U27" s="203">
        <f t="shared" si="6"/>
        <v>2.7086063783311465E-2</v>
      </c>
      <c r="V27" s="204">
        <f t="shared" ref="V27:V30" si="14">G27-F27</f>
        <v>62</v>
      </c>
      <c r="W27" s="204"/>
      <c r="Y27" s="96">
        <f t="shared" ref="Y27:Y30" si="15">(G27/C27)-1</f>
        <v>7.2536496350364965E-2</v>
      </c>
      <c r="Z27" s="97">
        <f t="shared" ref="Z27:Z30" si="16">G27-C27</f>
        <v>159</v>
      </c>
      <c r="AA27" s="92"/>
      <c r="AF27" s="4"/>
      <c r="AG27" s="4"/>
    </row>
    <row r="28" spans="1:33" x14ac:dyDescent="0.2">
      <c r="A28" s="82"/>
      <c r="B28" s="5" t="s">
        <v>13</v>
      </c>
      <c r="C28" s="151">
        <v>4793</v>
      </c>
      <c r="D28" s="69">
        <v>4922</v>
      </c>
      <c r="E28" s="69">
        <v>4957</v>
      </c>
      <c r="F28" s="66">
        <v>5019</v>
      </c>
      <c r="G28" s="158">
        <v>5085</v>
      </c>
      <c r="I28" s="44">
        <f t="shared" si="0"/>
        <v>2.6914249947840529E-2</v>
      </c>
      <c r="J28" s="45">
        <f t="shared" si="1"/>
        <v>129</v>
      </c>
      <c r="K28" s="46"/>
      <c r="M28" s="32">
        <f t="shared" si="2"/>
        <v>7.1109305160503844E-3</v>
      </c>
      <c r="N28" s="17">
        <f t="shared" si="3"/>
        <v>35</v>
      </c>
      <c r="O28" s="33"/>
      <c r="Q28" s="14">
        <f t="shared" si="4"/>
        <v>1.2507565059511894E-2</v>
      </c>
      <c r="R28" s="24">
        <f t="shared" si="5"/>
        <v>62</v>
      </c>
      <c r="S28" s="27"/>
      <c r="U28" s="203">
        <f t="shared" si="6"/>
        <v>1.3150029886431547E-2</v>
      </c>
      <c r="V28" s="204">
        <f t="shared" si="14"/>
        <v>66</v>
      </c>
      <c r="W28" s="204"/>
      <c r="Y28" s="96">
        <f t="shared" si="15"/>
        <v>6.0922178176507469E-2</v>
      </c>
      <c r="Z28" s="97">
        <f t="shared" si="16"/>
        <v>292</v>
      </c>
      <c r="AA28" s="92"/>
      <c r="AF28" s="4"/>
      <c r="AG28" s="4"/>
    </row>
    <row r="29" spans="1:33" x14ac:dyDescent="0.2">
      <c r="A29" s="82"/>
      <c r="B29" s="5" t="s">
        <v>46</v>
      </c>
      <c r="C29" s="151">
        <v>1593</v>
      </c>
      <c r="D29" s="69">
        <v>1474</v>
      </c>
      <c r="E29" s="69">
        <v>1558</v>
      </c>
      <c r="F29" s="66">
        <v>1567</v>
      </c>
      <c r="G29" s="158">
        <v>1590</v>
      </c>
      <c r="I29" s="44">
        <f t="shared" si="0"/>
        <v>-7.4701820464532331E-2</v>
      </c>
      <c r="J29" s="45">
        <f t="shared" si="1"/>
        <v>-119</v>
      </c>
      <c r="K29" s="46"/>
      <c r="M29" s="32">
        <f t="shared" si="2"/>
        <v>5.6987788331071876E-2</v>
      </c>
      <c r="N29" s="17">
        <f t="shared" si="3"/>
        <v>84</v>
      </c>
      <c r="O29" s="33"/>
      <c r="Q29" s="14">
        <f t="shared" si="4"/>
        <v>5.7766367137355168E-3</v>
      </c>
      <c r="R29" s="24">
        <f t="shared" si="5"/>
        <v>9</v>
      </c>
      <c r="S29" s="27"/>
      <c r="U29" s="203">
        <f t="shared" si="6"/>
        <v>1.467772814294821E-2</v>
      </c>
      <c r="V29" s="204">
        <f t="shared" si="14"/>
        <v>23</v>
      </c>
      <c r="W29" s="204"/>
      <c r="Y29" s="96">
        <f t="shared" si="15"/>
        <v>-1.8832391713747842E-3</v>
      </c>
      <c r="Z29" s="97">
        <f t="shared" si="16"/>
        <v>-3</v>
      </c>
      <c r="AA29" s="92"/>
      <c r="AF29" s="4"/>
      <c r="AG29" s="4"/>
    </row>
    <row r="30" spans="1:33" x14ac:dyDescent="0.2">
      <c r="A30" s="82"/>
      <c r="B30" s="5" t="s">
        <v>14</v>
      </c>
      <c r="C30" s="151">
        <v>2072</v>
      </c>
      <c r="D30" s="69">
        <v>2177</v>
      </c>
      <c r="E30" s="69">
        <v>2293</v>
      </c>
      <c r="F30" s="66">
        <v>2358</v>
      </c>
      <c r="G30" s="158">
        <v>2345</v>
      </c>
      <c r="I30" s="44">
        <f t="shared" si="0"/>
        <v>5.0675675675675658E-2</v>
      </c>
      <c r="J30" s="45">
        <f t="shared" si="1"/>
        <v>105</v>
      </c>
      <c r="K30" s="46"/>
      <c r="M30" s="32">
        <f t="shared" si="2"/>
        <v>5.3284336242535701E-2</v>
      </c>
      <c r="N30" s="17">
        <f t="shared" si="3"/>
        <v>116</v>
      </c>
      <c r="O30" s="33"/>
      <c r="Q30" s="14">
        <f t="shared" si="4"/>
        <v>2.8347143480156989E-2</v>
      </c>
      <c r="R30" s="24">
        <f t="shared" si="5"/>
        <v>65</v>
      </c>
      <c r="S30" s="27"/>
      <c r="U30" s="203">
        <f t="shared" si="6"/>
        <v>-5.5131467345207463E-3</v>
      </c>
      <c r="V30" s="204">
        <f t="shared" si="14"/>
        <v>-13</v>
      </c>
      <c r="W30" s="204"/>
      <c r="Y30" s="96">
        <f t="shared" si="15"/>
        <v>0.1317567567567568</v>
      </c>
      <c r="Z30" s="97">
        <f t="shared" si="16"/>
        <v>273</v>
      </c>
      <c r="AA30" s="92"/>
      <c r="AF30" s="4"/>
      <c r="AG30" s="4"/>
    </row>
    <row r="31" spans="1:33" ht="15.75" thickBot="1" x14ac:dyDescent="0.25">
      <c r="A31" s="83" t="s">
        <v>60</v>
      </c>
      <c r="B31" s="56"/>
      <c r="C31" s="154">
        <f>SUM(C26:C30)</f>
        <v>16304</v>
      </c>
      <c r="D31" s="71">
        <f>SUM(D26:D30)</f>
        <v>16565</v>
      </c>
      <c r="E31" s="71">
        <f>SUM(E26:E30)</f>
        <v>16991</v>
      </c>
      <c r="F31" s="67">
        <f>SUM(F26:F30)</f>
        <v>17396</v>
      </c>
      <c r="G31" s="67">
        <f>SUM(G26:G30)</f>
        <v>17785</v>
      </c>
      <c r="I31" s="51">
        <f t="shared" si="0"/>
        <v>1.6008341511285495E-2</v>
      </c>
      <c r="J31" s="48">
        <f t="shared" si="1"/>
        <v>261</v>
      </c>
      <c r="K31" s="49">
        <f>J31/$J$7</f>
        <v>0.36199722607489598</v>
      </c>
      <c r="M31" s="37">
        <f t="shared" si="2"/>
        <v>2.5716872924841594E-2</v>
      </c>
      <c r="N31" s="19">
        <f t="shared" si="3"/>
        <v>426</v>
      </c>
      <c r="O31" s="35">
        <f>N31/$N$7</f>
        <v>0.77034358047016271</v>
      </c>
      <c r="P31" s="6"/>
      <c r="Q31" s="18">
        <f t="shared" si="4"/>
        <v>2.3836148549231995E-2</v>
      </c>
      <c r="R31" s="23">
        <f t="shared" si="5"/>
        <v>405</v>
      </c>
      <c r="S31" s="28">
        <f>R31/$R$7</f>
        <v>0.26964047936085217</v>
      </c>
      <c r="T31" s="6"/>
      <c r="U31" s="205">
        <f t="shared" si="6"/>
        <v>2.2361462405150689E-2</v>
      </c>
      <c r="V31" s="206">
        <f>G31-F31</f>
        <v>389</v>
      </c>
      <c r="W31" s="207">
        <f>V31/$V$7</f>
        <v>0.42700329308452251</v>
      </c>
      <c r="X31" s="6"/>
      <c r="Y31" s="93">
        <f>(G31/C31)-1</f>
        <v>9.0836604514229702E-2</v>
      </c>
      <c r="Z31" s="94">
        <f>G31-C31</f>
        <v>1481</v>
      </c>
      <c r="AA31" s="95">
        <f>Z31/$Z$7</f>
        <v>0.40168158394358555</v>
      </c>
      <c r="AB31" s="6"/>
      <c r="AF31" s="76"/>
      <c r="AG31" s="76"/>
    </row>
    <row r="32" spans="1:33" x14ac:dyDescent="0.2">
      <c r="A32" s="84" t="s">
        <v>15</v>
      </c>
      <c r="B32" s="5" t="s">
        <v>16</v>
      </c>
      <c r="C32" s="151">
        <v>1678</v>
      </c>
      <c r="D32" s="69">
        <v>1648</v>
      </c>
      <c r="E32" s="69">
        <v>1628</v>
      </c>
      <c r="F32" s="66">
        <v>1557</v>
      </c>
      <c r="G32" s="158">
        <v>1560</v>
      </c>
      <c r="I32" s="44">
        <f t="shared" si="0"/>
        <v>-1.7878426698450522E-2</v>
      </c>
      <c r="J32" s="45">
        <f t="shared" si="1"/>
        <v>-30</v>
      </c>
      <c r="K32" s="46"/>
      <c r="M32" s="32">
        <f t="shared" si="2"/>
        <v>-1.2135922330097082E-2</v>
      </c>
      <c r="N32" s="17">
        <f t="shared" si="3"/>
        <v>-20</v>
      </c>
      <c r="O32" s="33"/>
      <c r="Q32" s="14">
        <f t="shared" si="4"/>
        <v>-4.361179361179357E-2</v>
      </c>
      <c r="R32" s="24">
        <f t="shared" si="5"/>
        <v>-71</v>
      </c>
      <c r="S32" s="27"/>
      <c r="U32" s="203">
        <f t="shared" si="6"/>
        <v>1.9267822736031004E-3</v>
      </c>
      <c r="V32" s="204">
        <f>G32-F32</f>
        <v>3</v>
      </c>
      <c r="W32" s="204"/>
      <c r="Y32" s="90">
        <f>(G32/C32)-1</f>
        <v>-7.0321811680572055E-2</v>
      </c>
      <c r="Z32" s="91">
        <f>G32-C32</f>
        <v>-118</v>
      </c>
      <c r="AA32" s="92"/>
      <c r="AF32" s="4"/>
      <c r="AG32" s="4"/>
    </row>
    <row r="33" spans="1:36" x14ac:dyDescent="0.2">
      <c r="A33" s="84"/>
      <c r="B33" s="5" t="s">
        <v>33</v>
      </c>
      <c r="C33" s="151">
        <v>47</v>
      </c>
      <c r="D33" s="69">
        <v>48</v>
      </c>
      <c r="E33" s="69">
        <v>47</v>
      </c>
      <c r="F33" s="66">
        <v>67</v>
      </c>
      <c r="G33" s="158">
        <v>71</v>
      </c>
      <c r="I33" s="44">
        <f t="shared" si="0"/>
        <v>2.1276595744680771E-2</v>
      </c>
      <c r="J33" s="45">
        <f t="shared" si="1"/>
        <v>1</v>
      </c>
      <c r="K33" s="46"/>
      <c r="M33" s="32">
        <f t="shared" si="2"/>
        <v>-2.083333333333337E-2</v>
      </c>
      <c r="N33" s="17">
        <f t="shared" si="3"/>
        <v>-1</v>
      </c>
      <c r="O33" s="33"/>
      <c r="Q33" s="14">
        <f t="shared" si="4"/>
        <v>0.42553191489361697</v>
      </c>
      <c r="R33" s="24">
        <f t="shared" si="5"/>
        <v>20</v>
      </c>
      <c r="S33" s="27"/>
      <c r="U33" s="203">
        <f t="shared" si="6"/>
        <v>5.9701492537313383E-2</v>
      </c>
      <c r="V33" s="204">
        <f t="shared" ref="V33:V35" si="17">G33-F33</f>
        <v>4</v>
      </c>
      <c r="W33" s="204"/>
      <c r="Y33" s="90">
        <f t="shared" ref="Y33:Y35" si="18">(G33/C33)-1</f>
        <v>0.5106382978723405</v>
      </c>
      <c r="Z33" s="91">
        <f t="shared" ref="Z33:Z35" si="19">G33-C33</f>
        <v>24</v>
      </c>
      <c r="AA33" s="92"/>
      <c r="AF33" s="4"/>
      <c r="AG33" s="4"/>
    </row>
    <row r="34" spans="1:36" x14ac:dyDescent="0.2">
      <c r="A34" s="82"/>
      <c r="B34" s="5" t="s">
        <v>32</v>
      </c>
      <c r="C34" s="151">
        <v>1951</v>
      </c>
      <c r="D34" s="69">
        <v>1896</v>
      </c>
      <c r="E34" s="69">
        <v>1974</v>
      </c>
      <c r="F34" s="66">
        <v>2106</v>
      </c>
      <c r="G34" s="158">
        <v>2181</v>
      </c>
      <c r="I34" s="44">
        <f t="shared" si="0"/>
        <v>-2.8190671450538218E-2</v>
      </c>
      <c r="J34" s="45">
        <f t="shared" si="1"/>
        <v>-55</v>
      </c>
      <c r="K34" s="46"/>
      <c r="M34" s="32">
        <f t="shared" si="2"/>
        <v>4.1139240506329111E-2</v>
      </c>
      <c r="N34" s="17">
        <f t="shared" si="3"/>
        <v>78</v>
      </c>
      <c r="O34" s="54"/>
      <c r="Q34" s="14">
        <f t="shared" si="4"/>
        <v>6.6869300911854168E-2</v>
      </c>
      <c r="R34" s="24">
        <f t="shared" si="5"/>
        <v>132</v>
      </c>
      <c r="S34" s="27"/>
      <c r="U34" s="203">
        <f t="shared" si="6"/>
        <v>3.5612535612535634E-2</v>
      </c>
      <c r="V34" s="204">
        <f t="shared" si="17"/>
        <v>75</v>
      </c>
      <c r="W34" s="204"/>
      <c r="Y34" s="90">
        <f t="shared" si="18"/>
        <v>0.11788826242952322</v>
      </c>
      <c r="Z34" s="91">
        <f t="shared" si="19"/>
        <v>230</v>
      </c>
      <c r="AA34" s="92"/>
      <c r="AF34" s="4"/>
      <c r="AG34" s="4"/>
    </row>
    <row r="35" spans="1:36" x14ac:dyDescent="0.2">
      <c r="A35" s="82"/>
      <c r="B35" s="5" t="s">
        <v>17</v>
      </c>
      <c r="C35" s="151">
        <v>364</v>
      </c>
      <c r="D35" s="69">
        <v>356</v>
      </c>
      <c r="E35" s="69">
        <v>336</v>
      </c>
      <c r="F35" s="66">
        <v>344</v>
      </c>
      <c r="G35" s="158">
        <v>252</v>
      </c>
      <c r="I35" s="44">
        <f t="shared" si="0"/>
        <v>-2.1978021978022011E-2</v>
      </c>
      <c r="J35" s="45">
        <f t="shared" si="1"/>
        <v>-8</v>
      </c>
      <c r="K35" s="46"/>
      <c r="M35" s="32">
        <f t="shared" si="2"/>
        <v>-5.6179775280898903E-2</v>
      </c>
      <c r="N35" s="17">
        <f t="shared" si="3"/>
        <v>-20</v>
      </c>
      <c r="O35" s="54"/>
      <c r="Q35" s="14">
        <f t="shared" si="4"/>
        <v>2.3809523809523725E-2</v>
      </c>
      <c r="R35" s="24">
        <f t="shared" si="5"/>
        <v>8</v>
      </c>
      <c r="S35" s="27"/>
      <c r="U35" s="203">
        <f t="shared" si="6"/>
        <v>-0.26744186046511631</v>
      </c>
      <c r="V35" s="204">
        <f t="shared" si="17"/>
        <v>-92</v>
      </c>
      <c r="W35" s="204"/>
      <c r="Y35" s="90">
        <f t="shared" si="18"/>
        <v>-0.30769230769230771</v>
      </c>
      <c r="Z35" s="91">
        <f t="shared" si="19"/>
        <v>-112</v>
      </c>
      <c r="AA35" s="92"/>
      <c r="AF35" s="4"/>
      <c r="AG35" s="4"/>
    </row>
    <row r="36" spans="1:36" ht="15.75" thickBot="1" x14ac:dyDescent="0.25">
      <c r="A36" s="83" t="s">
        <v>37</v>
      </c>
      <c r="B36" s="56"/>
      <c r="C36" s="154">
        <f>SUM(C32:C35)</f>
        <v>4040</v>
      </c>
      <c r="D36" s="71">
        <f>SUM(D32:D35)</f>
        <v>3948</v>
      </c>
      <c r="E36" s="71">
        <f t="shared" ref="E36" si="20">SUM(E32:E35)</f>
        <v>3985</v>
      </c>
      <c r="F36" s="67">
        <f>SUM(F32:F35)</f>
        <v>4074</v>
      </c>
      <c r="G36" s="67">
        <f>SUM(G32:G35)</f>
        <v>4064</v>
      </c>
      <c r="I36" s="52">
        <f t="shared" si="0"/>
        <v>-2.2772277227722793E-2</v>
      </c>
      <c r="J36" s="53">
        <f t="shared" si="1"/>
        <v>-92</v>
      </c>
      <c r="K36" s="62">
        <f>J36/$J$7</f>
        <v>-0.1276005547850208</v>
      </c>
      <c r="M36" s="38">
        <f t="shared" si="2"/>
        <v>9.3718338399189083E-3</v>
      </c>
      <c r="N36" s="21">
        <f t="shared" si="3"/>
        <v>37</v>
      </c>
      <c r="O36" s="61">
        <f>N36/$N$7</f>
        <v>6.6907775768535266E-2</v>
      </c>
      <c r="P36" s="6"/>
      <c r="Q36" s="20">
        <f t="shared" si="4"/>
        <v>2.2333751568381466E-2</v>
      </c>
      <c r="R36" s="60">
        <f t="shared" si="5"/>
        <v>89</v>
      </c>
      <c r="S36" s="63">
        <f>R36/$R$7</f>
        <v>5.9254327563248999E-2</v>
      </c>
      <c r="T36" s="6"/>
      <c r="U36" s="208">
        <f t="shared" si="6"/>
        <v>-2.4545900834560541E-3</v>
      </c>
      <c r="V36" s="209">
        <f>G36-F36</f>
        <v>-10</v>
      </c>
      <c r="W36" s="210">
        <f>V36/$V$7</f>
        <v>-1.0976948408342482E-2</v>
      </c>
      <c r="X36" s="6"/>
      <c r="Y36" s="98">
        <f>(G36/C36)-1</f>
        <v>5.9405940594059459E-3</v>
      </c>
      <c r="Z36" s="99">
        <f>G36-C36</f>
        <v>24</v>
      </c>
      <c r="AA36" s="95">
        <f>Z36/$Z$7</f>
        <v>6.5093572009764034E-3</v>
      </c>
      <c r="AB36" s="6"/>
      <c r="AF36" s="58"/>
      <c r="AG36" s="58"/>
    </row>
    <row r="37" spans="1:36" ht="15" x14ac:dyDescent="0.2">
      <c r="B37" s="3"/>
      <c r="C37" s="80"/>
      <c r="D37" s="144"/>
      <c r="E37" s="81"/>
      <c r="F37" s="81"/>
      <c r="G37" s="3"/>
      <c r="H37" s="12"/>
      <c r="L37" s="12"/>
      <c r="P37" s="6"/>
      <c r="Q37" s="13"/>
      <c r="R37" s="6"/>
      <c r="S37" s="58"/>
      <c r="T37" s="6"/>
      <c r="U37" s="6"/>
      <c r="V37" s="6"/>
      <c r="W37" s="6"/>
      <c r="X37" s="6"/>
      <c r="AB37" s="6"/>
      <c r="AC37" s="13"/>
      <c r="AD37" s="6"/>
      <c r="AE37" s="58"/>
      <c r="AF37" s="58"/>
      <c r="AG37" s="58"/>
      <c r="AH37" s="59"/>
      <c r="AI37" s="6"/>
      <c r="AJ37" s="13"/>
    </row>
    <row r="38" spans="1:36" ht="15" x14ac:dyDescent="0.2">
      <c r="C38" s="3"/>
      <c r="D38" s="119"/>
      <c r="E38" s="144"/>
      <c r="F38" s="4"/>
      <c r="G38" s="4"/>
      <c r="Q38" s="9"/>
      <c r="R38" s="1"/>
      <c r="S38" s="1"/>
      <c r="T38" s="1"/>
      <c r="U38" s="1"/>
      <c r="V38" s="1"/>
      <c r="W38" s="1"/>
      <c r="X38" s="1"/>
      <c r="Y38" s="1"/>
      <c r="Z38" s="9"/>
      <c r="AA38" s="1"/>
      <c r="AB38" s="1"/>
      <c r="AC38" s="1"/>
      <c r="AD38" s="1"/>
      <c r="AE38" s="1"/>
      <c r="AF38" s="1"/>
      <c r="AG38" s="1"/>
      <c r="AH38" s="1"/>
    </row>
    <row r="39" spans="1:36" x14ac:dyDescent="0.2">
      <c r="A39" s="1" t="s">
        <v>18</v>
      </c>
      <c r="C39" s="3"/>
      <c r="D39" s="4"/>
      <c r="E39" s="119"/>
      <c r="F39" s="4"/>
      <c r="G39" s="4"/>
      <c r="Q39" s="10"/>
      <c r="R39" s="2"/>
      <c r="S39" s="2"/>
      <c r="T39" s="2"/>
      <c r="U39" s="2"/>
      <c r="V39" s="2"/>
      <c r="W39" s="2"/>
      <c r="X39" s="2"/>
      <c r="Y39" s="2"/>
      <c r="Z39" s="9"/>
      <c r="AA39" s="1"/>
      <c r="AB39" s="1"/>
      <c r="AC39" s="1"/>
      <c r="AD39" s="1"/>
      <c r="AE39" s="1"/>
      <c r="AF39" s="1"/>
      <c r="AG39" s="1"/>
      <c r="AH39" s="1"/>
    </row>
    <row r="40" spans="1:36" x14ac:dyDescent="0.2">
      <c r="C40" s="3"/>
      <c r="D40" s="4"/>
      <c r="E40" s="4"/>
      <c r="F40" s="4"/>
      <c r="G40" s="4"/>
      <c r="Q40" s="10"/>
      <c r="R40" s="2"/>
      <c r="S40" s="2"/>
      <c r="T40" s="2"/>
      <c r="U40" s="2"/>
      <c r="V40" s="2"/>
      <c r="W40" s="2"/>
      <c r="X40" s="2"/>
      <c r="Y40" s="2"/>
      <c r="Z40" s="9"/>
      <c r="AA40" s="1"/>
      <c r="AB40" s="1"/>
      <c r="AC40" s="1"/>
      <c r="AD40" s="1"/>
      <c r="AE40" s="1"/>
      <c r="AF40" s="1"/>
      <c r="AG40" s="1"/>
      <c r="AH40" s="1"/>
    </row>
    <row r="41" spans="1:36" ht="15.75" thickBot="1" x14ac:dyDescent="0.25">
      <c r="C41" s="3"/>
      <c r="D41" s="11"/>
      <c r="E41" s="4"/>
      <c r="F41" s="4"/>
      <c r="G41" s="4"/>
      <c r="I41" s="2" t="s">
        <v>57</v>
      </c>
      <c r="Q41" s="10"/>
      <c r="R41" s="2"/>
      <c r="S41" s="2"/>
      <c r="T41" s="133" t="s">
        <v>41</v>
      </c>
      <c r="U41" s="133"/>
      <c r="V41" s="133"/>
      <c r="W41" s="133"/>
      <c r="X41" s="133"/>
      <c r="Y41" s="2"/>
      <c r="Z41" s="9"/>
      <c r="AA41" s="1"/>
      <c r="AB41" s="1"/>
      <c r="AC41" s="1"/>
      <c r="AD41" s="1"/>
      <c r="AE41" s="1"/>
      <c r="AF41" s="1"/>
      <c r="AG41" s="1"/>
      <c r="AH41" s="1"/>
    </row>
    <row r="42" spans="1:36" ht="15.75" customHeight="1" thickBot="1" x14ac:dyDescent="0.25">
      <c r="D42" s="4"/>
      <c r="E42" s="11"/>
      <c r="F42" s="4"/>
      <c r="G42" s="4"/>
      <c r="I42" s="2" t="s">
        <v>26</v>
      </c>
      <c r="J42" s="2" t="s">
        <v>23</v>
      </c>
      <c r="K42" s="2" t="s">
        <v>22</v>
      </c>
      <c r="L42" s="4" t="s">
        <v>56</v>
      </c>
      <c r="M42" s="2" t="s">
        <v>2</v>
      </c>
      <c r="Q42" s="10"/>
      <c r="R42" s="2"/>
      <c r="S42" s="2"/>
      <c r="T42" s="177" t="s">
        <v>62</v>
      </c>
      <c r="U42" s="178"/>
      <c r="V42" s="178"/>
      <c r="W42" s="178"/>
      <c r="X42" s="178"/>
      <c r="Y42" s="178"/>
      <c r="Z42" s="178"/>
      <c r="AA42" s="179"/>
      <c r="AB42" s="1"/>
      <c r="AC42" s="1"/>
      <c r="AD42" s="1"/>
      <c r="AE42" s="1"/>
      <c r="AF42" s="1"/>
      <c r="AG42" s="1"/>
      <c r="AH42" s="1"/>
    </row>
    <row r="43" spans="1:36" ht="15" x14ac:dyDescent="0.2">
      <c r="C43" s="3"/>
      <c r="D43" s="4"/>
      <c r="E43" s="4"/>
      <c r="F43" s="4"/>
      <c r="G43" s="4"/>
      <c r="H43" s="4" t="s">
        <v>58</v>
      </c>
      <c r="I43" s="42">
        <v>721</v>
      </c>
      <c r="J43" s="16">
        <v>553</v>
      </c>
      <c r="K43" s="22">
        <v>1502</v>
      </c>
      <c r="L43" s="211">
        <v>911</v>
      </c>
      <c r="M43" s="4">
        <v>2716</v>
      </c>
      <c r="Q43" s="10"/>
      <c r="R43" s="2"/>
      <c r="S43" s="2"/>
      <c r="T43" s="180"/>
      <c r="U43" s="181"/>
      <c r="V43" s="181"/>
      <c r="W43" s="181"/>
      <c r="X43" s="181"/>
      <c r="Y43" s="181"/>
      <c r="Z43" s="181"/>
      <c r="AA43" s="182"/>
      <c r="AB43" s="1"/>
      <c r="AC43" s="1"/>
      <c r="AD43" s="1"/>
      <c r="AE43" s="1"/>
      <c r="AF43" s="1"/>
      <c r="AG43" s="1"/>
      <c r="AH43" s="1"/>
    </row>
    <row r="44" spans="1:36" ht="15" x14ac:dyDescent="0.2">
      <c r="C44" s="5"/>
      <c r="D44" s="4"/>
      <c r="E44" s="4"/>
      <c r="F44" s="4"/>
      <c r="G44" s="4"/>
      <c r="H44" s="4" t="s">
        <v>45</v>
      </c>
      <c r="I44" s="48">
        <v>261</v>
      </c>
      <c r="J44" s="19">
        <v>426</v>
      </c>
      <c r="K44" s="23">
        <v>435</v>
      </c>
      <c r="L44" s="211">
        <v>389</v>
      </c>
      <c r="M44" s="94">
        <v>1092</v>
      </c>
      <c r="Q44" s="10"/>
      <c r="R44" s="2"/>
      <c r="S44" s="2"/>
      <c r="T44" s="180"/>
      <c r="U44" s="181"/>
      <c r="V44" s="181"/>
      <c r="W44" s="181"/>
      <c r="X44" s="181"/>
      <c r="Y44" s="181"/>
      <c r="Z44" s="181"/>
      <c r="AA44" s="182"/>
      <c r="AB44" s="1"/>
      <c r="AC44" s="1"/>
      <c r="AD44" s="1"/>
      <c r="AE44" s="1"/>
      <c r="AF44" s="1"/>
      <c r="AG44" s="1"/>
      <c r="AH44" s="1"/>
    </row>
    <row r="45" spans="1:36" ht="15" x14ac:dyDescent="0.2">
      <c r="C45" s="5"/>
      <c r="D45" s="4"/>
      <c r="E45" s="4"/>
      <c r="F45" s="4"/>
      <c r="G45" s="4"/>
      <c r="H45" s="4" t="s">
        <v>21</v>
      </c>
      <c r="I45" s="212">
        <f>I44/I43</f>
        <v>0.36199722607489598</v>
      </c>
      <c r="J45" s="213">
        <f>J44/J43</f>
        <v>0.77034358047016271</v>
      </c>
      <c r="K45" s="214">
        <f>K44/K43</f>
        <v>0.28961384820239683</v>
      </c>
      <c r="L45" s="215">
        <f>L44/L43</f>
        <v>0.42700329308452251</v>
      </c>
      <c r="M45" s="216">
        <f>M44/M43</f>
        <v>0.40206185567010311</v>
      </c>
      <c r="Q45" s="10"/>
      <c r="R45" s="2"/>
      <c r="S45" s="2"/>
      <c r="T45" s="180"/>
      <c r="U45" s="181"/>
      <c r="V45" s="181"/>
      <c r="W45" s="181"/>
      <c r="X45" s="181"/>
      <c r="Y45" s="181"/>
      <c r="Z45" s="181"/>
      <c r="AA45" s="182"/>
      <c r="AB45" s="1"/>
      <c r="AC45" s="1"/>
      <c r="AD45" s="1"/>
      <c r="AE45" s="1"/>
      <c r="AF45" s="1"/>
      <c r="AG45" s="1"/>
      <c r="AH45" s="1"/>
    </row>
    <row r="46" spans="1:36" ht="15" thickBot="1" x14ac:dyDescent="0.25">
      <c r="C46" s="5"/>
      <c r="D46" s="4"/>
      <c r="E46" s="4"/>
      <c r="F46" s="4"/>
      <c r="G46" s="4"/>
      <c r="Q46" s="10"/>
      <c r="R46" s="2"/>
      <c r="S46" s="2"/>
      <c r="T46" s="183"/>
      <c r="U46" s="184"/>
      <c r="V46" s="184"/>
      <c r="W46" s="184"/>
      <c r="X46" s="184"/>
      <c r="Y46" s="184"/>
      <c r="Z46" s="184"/>
      <c r="AA46" s="185"/>
      <c r="AB46" s="1"/>
      <c r="AC46" s="1"/>
      <c r="AD46" s="1"/>
      <c r="AE46" s="1"/>
      <c r="AF46" s="1"/>
      <c r="AG46" s="1"/>
      <c r="AH46" s="1"/>
    </row>
    <row r="47" spans="1:36" ht="14.25" customHeight="1" x14ac:dyDescent="0.2">
      <c r="C47" s="5"/>
      <c r="D47" s="4"/>
      <c r="E47" s="4"/>
      <c r="F47" s="4"/>
      <c r="G47" s="4"/>
      <c r="Q47" s="10"/>
      <c r="R47" s="2"/>
      <c r="S47" s="2"/>
      <c r="AB47" s="1"/>
      <c r="AC47" s="1"/>
      <c r="AD47" s="1"/>
      <c r="AE47" s="1"/>
      <c r="AF47" s="1"/>
      <c r="AG47" s="1"/>
      <c r="AH47" s="1"/>
    </row>
    <row r="48" spans="1:36" x14ac:dyDescent="0.2">
      <c r="C48" s="5"/>
      <c r="D48" s="4"/>
      <c r="E48" s="4"/>
      <c r="F48" s="4"/>
      <c r="G48" s="4"/>
      <c r="Q48" s="10"/>
      <c r="R48" s="2"/>
      <c r="S48" s="2"/>
      <c r="AB48" s="1"/>
      <c r="AC48" s="1"/>
      <c r="AD48" s="1"/>
      <c r="AE48" s="1"/>
      <c r="AF48" s="1"/>
      <c r="AG48" s="1"/>
      <c r="AH48" s="1"/>
    </row>
    <row r="49" spans="3:34" x14ac:dyDescent="0.2">
      <c r="C49" s="5"/>
      <c r="D49" s="4"/>
      <c r="E49" s="4"/>
      <c r="F49" s="4"/>
      <c r="G49" s="4"/>
      <c r="Q49" s="10"/>
      <c r="R49" s="2"/>
      <c r="S49" s="2"/>
      <c r="AB49" s="1"/>
      <c r="AC49" s="1"/>
      <c r="AD49" s="1"/>
      <c r="AE49" s="1"/>
      <c r="AF49" s="1"/>
      <c r="AG49" s="1"/>
      <c r="AH49" s="1"/>
    </row>
    <row r="50" spans="3:34" x14ac:dyDescent="0.2">
      <c r="C50" s="5"/>
      <c r="D50" s="4"/>
      <c r="E50" s="4"/>
      <c r="F50" s="4"/>
      <c r="G50" s="4"/>
      <c r="Q50" s="10"/>
      <c r="R50" s="2"/>
      <c r="S50" s="2"/>
      <c r="AB50" s="1"/>
      <c r="AC50" s="1"/>
      <c r="AD50" s="1"/>
      <c r="AE50" s="1"/>
      <c r="AF50" s="1"/>
      <c r="AG50" s="1"/>
      <c r="AH50" s="1"/>
    </row>
    <row r="51" spans="3:34" ht="15" x14ac:dyDescent="0.2">
      <c r="C51" s="5"/>
      <c r="D51" s="12"/>
      <c r="E51" s="4"/>
      <c r="F51" s="4"/>
      <c r="G51" s="4"/>
      <c r="Q51" s="10"/>
      <c r="R51" s="2"/>
      <c r="S51" s="2"/>
      <c r="AB51" s="1"/>
      <c r="AC51" s="1"/>
      <c r="AD51" s="1"/>
      <c r="AE51" s="1"/>
      <c r="AF51" s="1"/>
      <c r="AG51" s="1"/>
      <c r="AH51" s="1"/>
    </row>
    <row r="52" spans="3:34" ht="15" customHeight="1" x14ac:dyDescent="0.2">
      <c r="C52" s="142"/>
      <c r="D52" s="4"/>
      <c r="E52" s="12"/>
      <c r="F52" s="4"/>
      <c r="G52" s="4"/>
      <c r="Q52" s="10"/>
      <c r="R52" s="2"/>
      <c r="S52" s="2"/>
      <c r="T52" s="223"/>
      <c r="U52" s="223"/>
      <c r="V52" s="223"/>
      <c r="W52" s="223"/>
      <c r="X52" s="223"/>
      <c r="Y52" s="223"/>
      <c r="Z52" s="223"/>
      <c r="AA52" s="223"/>
      <c r="AB52" s="1"/>
      <c r="AC52" s="1"/>
      <c r="AD52" s="1"/>
      <c r="AE52" s="1"/>
      <c r="AF52" s="1"/>
      <c r="AG52" s="1"/>
      <c r="AH52" s="1"/>
    </row>
    <row r="53" spans="3:34" x14ac:dyDescent="0.2">
      <c r="C53" s="5"/>
      <c r="D53" s="4"/>
      <c r="E53" s="4"/>
      <c r="F53" s="4"/>
      <c r="G53" s="4"/>
      <c r="Q53" s="10"/>
      <c r="R53" s="2"/>
      <c r="S53" s="2"/>
      <c r="T53" s="223"/>
      <c r="U53" s="223"/>
      <c r="V53" s="223"/>
      <c r="W53" s="223"/>
      <c r="X53" s="223"/>
      <c r="Y53" s="223"/>
      <c r="Z53" s="223"/>
      <c r="AA53" s="223"/>
      <c r="AB53" s="1"/>
      <c r="AC53" s="1"/>
      <c r="AD53" s="1"/>
      <c r="AE53" s="1"/>
      <c r="AF53" s="1"/>
      <c r="AG53" s="1"/>
      <c r="AH53" s="1"/>
    </row>
    <row r="54" spans="3:34" x14ac:dyDescent="0.2">
      <c r="C54" s="5"/>
      <c r="D54" s="4"/>
      <c r="E54" s="4"/>
      <c r="F54" s="4"/>
      <c r="G54" s="4"/>
      <c r="Q54" s="10"/>
      <c r="R54" s="2"/>
      <c r="S54" s="2"/>
      <c r="T54" s="223"/>
      <c r="U54" s="223"/>
      <c r="V54" s="223"/>
      <c r="W54" s="223"/>
      <c r="X54" s="223"/>
      <c r="Y54" s="223"/>
      <c r="Z54" s="223"/>
      <c r="AA54" s="223"/>
      <c r="AB54" s="1"/>
      <c r="AC54" s="1"/>
      <c r="AD54" s="1"/>
      <c r="AE54" s="1"/>
      <c r="AF54" s="1"/>
      <c r="AG54" s="1"/>
      <c r="AH54" s="1"/>
    </row>
    <row r="55" spans="3:34" x14ac:dyDescent="0.2">
      <c r="C55" s="5"/>
      <c r="D55" s="4"/>
      <c r="E55" s="4"/>
      <c r="F55" s="4"/>
      <c r="G55" s="4"/>
      <c r="Q55" s="10"/>
      <c r="R55" s="2"/>
      <c r="S55" s="2"/>
      <c r="T55" s="223"/>
      <c r="U55" s="223"/>
      <c r="V55" s="223"/>
      <c r="W55" s="223"/>
      <c r="X55" s="223"/>
      <c r="Y55" s="223"/>
      <c r="Z55" s="223"/>
      <c r="AA55" s="223"/>
      <c r="AB55" s="1"/>
      <c r="AC55" s="1"/>
      <c r="AD55" s="1"/>
      <c r="AE55" s="1"/>
      <c r="AF55" s="1"/>
      <c r="AG55" s="1"/>
      <c r="AH55" s="1"/>
    </row>
    <row r="56" spans="3:34" x14ac:dyDescent="0.2">
      <c r="C56" s="5"/>
      <c r="D56" s="4"/>
      <c r="E56" s="4"/>
      <c r="F56" s="4"/>
      <c r="G56" s="4"/>
      <c r="Q56" s="10"/>
      <c r="R56" s="2"/>
      <c r="S56" s="2"/>
      <c r="T56" s="223"/>
      <c r="U56" s="223"/>
      <c r="V56" s="223"/>
      <c r="W56" s="223"/>
      <c r="X56" s="223"/>
      <c r="Y56" s="223"/>
      <c r="Z56" s="223"/>
      <c r="AA56" s="223"/>
      <c r="AB56" s="1"/>
      <c r="AC56" s="1"/>
      <c r="AD56" s="1"/>
      <c r="AE56" s="1"/>
      <c r="AF56" s="1"/>
      <c r="AG56" s="1"/>
      <c r="AH56" s="1"/>
    </row>
    <row r="57" spans="3:34" ht="15" x14ac:dyDescent="0.2">
      <c r="C57" s="5"/>
      <c r="D57" s="12"/>
      <c r="E57" s="4"/>
      <c r="F57" s="4"/>
      <c r="G57" s="4"/>
      <c r="Q57" s="10"/>
      <c r="R57" s="2"/>
      <c r="S57" s="2"/>
      <c r="T57" s="223"/>
      <c r="U57" s="223"/>
      <c r="V57" s="223"/>
      <c r="W57" s="223"/>
      <c r="X57" s="223"/>
      <c r="Y57" s="223"/>
      <c r="Z57" s="223"/>
      <c r="AA57" s="223"/>
      <c r="AB57" s="1"/>
      <c r="AC57" s="1"/>
      <c r="AD57" s="1"/>
      <c r="AE57" s="1"/>
      <c r="AF57" s="1"/>
      <c r="AG57" s="1"/>
      <c r="AH57" s="1"/>
    </row>
    <row r="58" spans="3:34" ht="15" x14ac:dyDescent="0.2">
      <c r="C58" s="142"/>
      <c r="D58" s="8"/>
      <c r="E58" s="12"/>
      <c r="F58" s="4"/>
      <c r="G58" s="4"/>
      <c r="Q58" s="10"/>
      <c r="R58" s="2"/>
      <c r="S58" s="2"/>
      <c r="T58" s="223"/>
      <c r="U58" s="223"/>
      <c r="V58" s="223"/>
      <c r="W58" s="223"/>
      <c r="X58" s="223"/>
      <c r="Y58" s="223"/>
      <c r="Z58" s="223"/>
      <c r="AA58" s="223"/>
      <c r="AB58" s="1"/>
      <c r="AC58" s="1"/>
      <c r="AD58" s="1"/>
      <c r="AE58" s="1"/>
      <c r="AF58" s="1"/>
      <c r="AG58" s="1"/>
      <c r="AH58" s="1"/>
    </row>
    <row r="59" spans="3:34" x14ac:dyDescent="0.2">
      <c r="C59" s="7"/>
      <c r="D59" s="4"/>
      <c r="E59" s="8"/>
      <c r="F59" s="4"/>
      <c r="G59" s="4"/>
      <c r="Q59" s="10"/>
      <c r="R59" s="2"/>
      <c r="S59" s="2"/>
      <c r="T59" s="223"/>
      <c r="U59" s="223"/>
      <c r="V59" s="223"/>
      <c r="W59" s="223"/>
      <c r="X59" s="223"/>
      <c r="Y59" s="223"/>
      <c r="Z59" s="223"/>
      <c r="AA59" s="223"/>
      <c r="AB59" s="1"/>
      <c r="AC59" s="1"/>
      <c r="AD59" s="1"/>
      <c r="AE59" s="1"/>
      <c r="AF59" s="1"/>
      <c r="AG59" s="1"/>
      <c r="AH59" s="1"/>
    </row>
    <row r="60" spans="3:34" x14ac:dyDescent="0.2">
      <c r="C60" s="5"/>
      <c r="D60" s="4"/>
      <c r="E60" s="4"/>
      <c r="F60" s="4"/>
      <c r="G60" s="4"/>
      <c r="Q60" s="10"/>
      <c r="R60" s="2"/>
      <c r="S60" s="2"/>
      <c r="T60" s="223"/>
      <c r="U60" s="223"/>
      <c r="V60" s="223"/>
      <c r="W60" s="223"/>
      <c r="X60" s="223"/>
      <c r="Y60" s="223"/>
      <c r="Z60" s="223"/>
      <c r="AA60" s="223"/>
      <c r="AB60" s="1"/>
      <c r="AC60" s="1"/>
      <c r="AD60" s="1"/>
      <c r="AE60" s="1"/>
      <c r="AF60" s="1"/>
      <c r="AG60" s="1"/>
      <c r="AH60" s="1"/>
    </row>
    <row r="61" spans="3:34" x14ac:dyDescent="0.2">
      <c r="C61" s="5"/>
      <c r="D61" s="4"/>
      <c r="E61" s="4"/>
      <c r="F61" s="4"/>
      <c r="G61" s="4"/>
      <c r="Q61" s="10"/>
      <c r="R61" s="2"/>
      <c r="S61" s="2"/>
      <c r="T61" s="223"/>
      <c r="U61" s="223"/>
      <c r="V61" s="223"/>
      <c r="W61" s="223"/>
      <c r="X61" s="223"/>
      <c r="Y61" s="223"/>
      <c r="Z61" s="223"/>
      <c r="AA61" s="223"/>
      <c r="AB61" s="1"/>
      <c r="AC61" s="1"/>
      <c r="AD61" s="1"/>
      <c r="AE61" s="1"/>
      <c r="AF61" s="1"/>
      <c r="AG61" s="1"/>
      <c r="AH61" s="1"/>
    </row>
    <row r="62" spans="3:34" x14ac:dyDescent="0.2">
      <c r="C62" s="5"/>
      <c r="D62" s="4"/>
      <c r="E62" s="4"/>
      <c r="F62" s="4"/>
      <c r="G62" s="4"/>
      <c r="Q62" s="10"/>
      <c r="R62" s="2"/>
      <c r="S62" s="2"/>
      <c r="T62" s="223"/>
      <c r="U62" s="223"/>
      <c r="V62" s="223"/>
      <c r="W62" s="223"/>
      <c r="X62" s="223"/>
      <c r="Y62" s="223"/>
      <c r="Z62" s="223"/>
      <c r="AA62" s="223"/>
      <c r="AB62" s="1"/>
      <c r="AC62" s="1"/>
      <c r="AD62" s="1"/>
      <c r="AE62" s="1"/>
      <c r="AF62" s="1"/>
      <c r="AG62" s="1"/>
      <c r="AH62" s="1"/>
    </row>
    <row r="63" spans="3:34" ht="15" x14ac:dyDescent="0.2">
      <c r="C63" s="5"/>
      <c r="D63" s="12"/>
      <c r="E63" s="4"/>
      <c r="F63" s="4"/>
      <c r="G63" s="4"/>
      <c r="Q63" s="10"/>
      <c r="R63" s="2"/>
      <c r="S63" s="2"/>
      <c r="T63" s="2"/>
      <c r="U63" s="2"/>
      <c r="V63" s="2"/>
      <c r="W63" s="2"/>
      <c r="X63" s="2"/>
      <c r="Y63" s="2"/>
      <c r="Z63" s="9"/>
      <c r="AA63" s="1"/>
      <c r="AB63" s="1"/>
      <c r="AC63" s="1"/>
      <c r="AD63" s="1"/>
      <c r="AE63" s="1"/>
      <c r="AF63" s="1"/>
      <c r="AG63" s="1"/>
      <c r="AH63" s="1"/>
    </row>
    <row r="64" spans="3:34" ht="23.25" x14ac:dyDescent="0.35">
      <c r="C64" s="3"/>
      <c r="D64" s="4"/>
      <c r="E64" s="12"/>
      <c r="F64" s="4"/>
      <c r="G64" s="4"/>
      <c r="P64" s="139"/>
      <c r="Q64" s="139"/>
      <c r="R64" s="139"/>
      <c r="S64" s="2"/>
      <c r="T64" s="2"/>
      <c r="U64" s="2"/>
      <c r="V64" s="2"/>
      <c r="W64" s="2"/>
      <c r="X64" s="2"/>
      <c r="Y64" s="2"/>
      <c r="Z64" s="9"/>
      <c r="AA64" s="1"/>
      <c r="AB64" s="1"/>
      <c r="AC64" s="1"/>
      <c r="AD64" s="1"/>
      <c r="AE64" s="1"/>
      <c r="AF64" s="1"/>
      <c r="AG64" s="1"/>
      <c r="AH64" s="1"/>
    </row>
    <row r="65" spans="3:34" ht="15.75" thickBot="1" x14ac:dyDescent="0.25">
      <c r="C65" s="5"/>
      <c r="D65" s="4"/>
      <c r="E65" s="4"/>
      <c r="F65" s="4"/>
      <c r="G65" s="4"/>
      <c r="K65" s="2"/>
      <c r="Q65" s="10"/>
      <c r="R65" s="2"/>
      <c r="S65" s="2"/>
      <c r="T65" s="2"/>
      <c r="U65" s="133" t="s">
        <v>41</v>
      </c>
      <c r="V65" s="2"/>
      <c r="W65" s="9"/>
      <c r="X65" s="1"/>
      <c r="Y65" s="2"/>
      <c r="Z65" s="9"/>
      <c r="AA65" s="1"/>
      <c r="AB65" s="1"/>
      <c r="AC65" s="1"/>
      <c r="AD65" s="1"/>
      <c r="AE65" s="1"/>
      <c r="AF65" s="1"/>
      <c r="AG65" s="1"/>
      <c r="AH65" s="1"/>
    </row>
    <row r="66" spans="3:34" ht="14.25" customHeight="1" x14ac:dyDescent="0.2">
      <c r="C66" s="5"/>
      <c r="D66" s="4"/>
      <c r="E66" s="4"/>
      <c r="F66" s="4"/>
      <c r="G66" s="4"/>
      <c r="K66" s="218" t="s">
        <v>50</v>
      </c>
      <c r="L66" s="218" t="s">
        <v>23</v>
      </c>
      <c r="M66" s="218" t="s">
        <v>22</v>
      </c>
      <c r="N66" s="218" t="s">
        <v>55</v>
      </c>
      <c r="O66" s="218" t="s">
        <v>2</v>
      </c>
      <c r="S66" s="2"/>
      <c r="T66" s="2"/>
      <c r="U66" s="177" t="s">
        <v>63</v>
      </c>
      <c r="V66" s="178"/>
      <c r="W66" s="178"/>
      <c r="X66" s="178"/>
      <c r="Y66" s="178"/>
      <c r="Z66" s="178"/>
      <c r="AA66" s="178"/>
      <c r="AB66" s="179"/>
      <c r="AC66" s="1"/>
      <c r="AD66" s="1"/>
      <c r="AE66" s="1"/>
      <c r="AF66" s="1"/>
      <c r="AG66" s="1"/>
      <c r="AH66" s="1"/>
    </row>
    <row r="67" spans="3:34" x14ac:dyDescent="0.2">
      <c r="C67" s="5"/>
      <c r="D67" s="4"/>
      <c r="E67" s="4"/>
      <c r="F67" s="4"/>
      <c r="G67" s="4"/>
      <c r="J67" s="134" t="s">
        <v>59</v>
      </c>
      <c r="K67" s="131">
        <v>1.4119030390738141E-2</v>
      </c>
      <c r="L67" s="136">
        <v>9.4183961969658281E-3</v>
      </c>
      <c r="M67" s="135">
        <v>8.8975675269711285E-3</v>
      </c>
      <c r="N67" s="217">
        <v>1.1455195123660111E-2</v>
      </c>
      <c r="O67" s="10">
        <v>4.4609261939218436E-2</v>
      </c>
      <c r="R67" s="2"/>
      <c r="S67" s="2"/>
      <c r="T67" s="2"/>
      <c r="U67" s="180"/>
      <c r="V67" s="181"/>
      <c r="W67" s="181"/>
      <c r="X67" s="181"/>
      <c r="Y67" s="181"/>
      <c r="Z67" s="181"/>
      <c r="AA67" s="181"/>
      <c r="AB67" s="182"/>
      <c r="AC67" s="1"/>
      <c r="AD67" s="1"/>
      <c r="AE67" s="1"/>
      <c r="AF67" s="1"/>
      <c r="AG67" s="1"/>
      <c r="AH67" s="1"/>
    </row>
    <row r="68" spans="3:34" ht="15" customHeight="1" x14ac:dyDescent="0.2">
      <c r="C68" s="5"/>
      <c r="D68" s="12"/>
      <c r="E68" s="4"/>
      <c r="F68" s="4"/>
      <c r="G68" s="4"/>
      <c r="J68" s="4" t="s">
        <v>47</v>
      </c>
      <c r="K68" s="51">
        <f>I31</f>
        <v>1.6008341511285495E-2</v>
      </c>
      <c r="L68" s="138">
        <f>M31</f>
        <v>2.5716872924841594E-2</v>
      </c>
      <c r="M68" s="137">
        <f>Q31</f>
        <v>2.3836148549231995E-2</v>
      </c>
      <c r="N68" s="156">
        <v>2.2361462405150689E-2</v>
      </c>
      <c r="O68" s="10">
        <v>9.0836604514229702E-2</v>
      </c>
      <c r="R68" s="2"/>
      <c r="S68" s="2"/>
      <c r="T68" s="2"/>
      <c r="U68" s="180"/>
      <c r="V68" s="181"/>
      <c r="W68" s="181"/>
      <c r="X68" s="181"/>
      <c r="Y68" s="181"/>
      <c r="Z68" s="181"/>
      <c r="AA68" s="181"/>
      <c r="AB68" s="182"/>
      <c r="AC68" s="1"/>
      <c r="AD68" s="1"/>
      <c r="AE68" s="1"/>
      <c r="AF68" s="1"/>
      <c r="AG68" s="1"/>
      <c r="AH68" s="1"/>
    </row>
    <row r="69" spans="3:34" ht="15" x14ac:dyDescent="0.2">
      <c r="C69" s="3"/>
      <c r="D69" s="143"/>
      <c r="E69" s="12"/>
      <c r="F69" s="4"/>
      <c r="G69" s="4"/>
      <c r="J69" s="4" t="s">
        <v>48</v>
      </c>
      <c r="K69" s="156">
        <f>I18</f>
        <v>3.9933202642852272E-3</v>
      </c>
      <c r="L69" s="34">
        <f>M18</f>
        <v>1.2269790762703625E-2</v>
      </c>
      <c r="M69" s="18">
        <f>Q18</f>
        <v>1.3645131331412319E-2</v>
      </c>
      <c r="N69" s="217">
        <v>1.1347084527557172E-2</v>
      </c>
      <c r="O69" s="10">
        <v>4.1869357922505346E-2</v>
      </c>
      <c r="R69" s="2"/>
      <c r="S69" s="2"/>
      <c r="T69" s="2"/>
      <c r="U69" s="180"/>
      <c r="V69" s="181"/>
      <c r="W69" s="181"/>
      <c r="X69" s="181"/>
      <c r="Y69" s="181"/>
      <c r="Z69" s="181"/>
      <c r="AA69" s="181"/>
      <c r="AB69" s="182"/>
      <c r="AC69" s="1"/>
      <c r="AD69" s="1"/>
      <c r="AE69" s="1"/>
      <c r="AF69" s="1"/>
      <c r="AG69" s="1"/>
      <c r="AH69" s="1"/>
    </row>
    <row r="70" spans="3:34" ht="15" x14ac:dyDescent="0.2">
      <c r="C70" s="3"/>
      <c r="D70" s="3"/>
      <c r="E70" s="143"/>
      <c r="F70" s="4"/>
      <c r="G70" s="4"/>
      <c r="Q70" s="10"/>
      <c r="R70" s="2"/>
      <c r="S70" s="2"/>
      <c r="T70" s="2"/>
      <c r="U70" s="180"/>
      <c r="V70" s="181"/>
      <c r="W70" s="181"/>
      <c r="X70" s="181"/>
      <c r="Y70" s="181"/>
      <c r="Z70" s="181"/>
      <c r="AA70" s="181"/>
      <c r="AB70" s="182"/>
      <c r="AC70" s="1"/>
      <c r="AD70" s="1"/>
      <c r="AE70" s="1"/>
      <c r="AF70" s="1"/>
      <c r="AG70" s="1"/>
      <c r="AH70" s="1"/>
    </row>
    <row r="71" spans="3:34" ht="15" x14ac:dyDescent="0.2">
      <c r="D71" s="3"/>
      <c r="E71" s="3"/>
      <c r="F71" s="12"/>
      <c r="G71" s="12"/>
      <c r="M71" s="13"/>
      <c r="O71" s="58"/>
      <c r="Q71" s="10"/>
      <c r="R71" s="2"/>
      <c r="S71" s="2"/>
      <c r="T71" s="2"/>
      <c r="U71" s="180"/>
      <c r="V71" s="181"/>
      <c r="W71" s="181"/>
      <c r="X71" s="181"/>
      <c r="Y71" s="181"/>
      <c r="Z71" s="181"/>
      <c r="AA71" s="181"/>
      <c r="AB71" s="182"/>
      <c r="AC71" s="1"/>
      <c r="AD71" s="1"/>
      <c r="AE71" s="1"/>
      <c r="AF71" s="1"/>
      <c r="AG71" s="1"/>
      <c r="AH71" s="1"/>
    </row>
    <row r="72" spans="3:34" x14ac:dyDescent="0.2">
      <c r="D72" s="3"/>
      <c r="E72" s="3"/>
      <c r="F72" s="4"/>
      <c r="G72" s="4"/>
      <c r="Q72" s="10"/>
      <c r="R72" s="2"/>
      <c r="S72" s="2"/>
      <c r="T72" s="2"/>
      <c r="U72" s="180"/>
      <c r="V72" s="181"/>
      <c r="W72" s="181"/>
      <c r="X72" s="181"/>
      <c r="Y72" s="181"/>
      <c r="Z72" s="181"/>
      <c r="AA72" s="181"/>
      <c r="AB72" s="182"/>
      <c r="AC72" s="1"/>
      <c r="AD72" s="1"/>
      <c r="AE72" s="1"/>
      <c r="AF72" s="1"/>
      <c r="AG72" s="1"/>
      <c r="AH72" s="1"/>
    </row>
    <row r="73" spans="3:34" x14ac:dyDescent="0.2">
      <c r="D73" s="3"/>
      <c r="E73" s="3"/>
      <c r="F73" s="4"/>
      <c r="G73" s="4"/>
      <c r="Q73" s="10"/>
      <c r="R73" s="2"/>
      <c r="S73" s="2"/>
      <c r="T73" s="2"/>
      <c r="U73" s="180"/>
      <c r="V73" s="181"/>
      <c r="W73" s="181"/>
      <c r="X73" s="181"/>
      <c r="Y73" s="181"/>
      <c r="Z73" s="181"/>
      <c r="AA73" s="181"/>
      <c r="AB73" s="182"/>
      <c r="AC73" s="1"/>
      <c r="AD73" s="1"/>
      <c r="AE73" s="1"/>
      <c r="AF73" s="1"/>
      <c r="AG73" s="1"/>
      <c r="AH73" s="1"/>
    </row>
    <row r="74" spans="3:34" ht="15" x14ac:dyDescent="0.2">
      <c r="E74" s="3"/>
      <c r="F74" s="4"/>
      <c r="G74" s="4"/>
      <c r="N74" s="6"/>
      <c r="Q74" s="10"/>
      <c r="R74" s="2"/>
      <c r="S74" s="2"/>
      <c r="T74" s="2"/>
      <c r="U74" s="180"/>
      <c r="V74" s="181"/>
      <c r="W74" s="181"/>
      <c r="X74" s="181"/>
      <c r="Y74" s="181"/>
      <c r="Z74" s="181"/>
      <c r="AA74" s="181"/>
      <c r="AB74" s="182"/>
      <c r="AC74" s="1"/>
      <c r="AD74" s="1"/>
      <c r="AE74" s="1"/>
      <c r="AF74" s="1"/>
      <c r="AG74" s="1"/>
      <c r="AH74" s="1"/>
    </row>
    <row r="75" spans="3:34" x14ac:dyDescent="0.2">
      <c r="D75" s="3"/>
      <c r="F75" s="4"/>
      <c r="G75" s="4"/>
      <c r="Q75" s="10"/>
      <c r="R75" s="2"/>
      <c r="S75" s="2"/>
      <c r="T75" s="2"/>
      <c r="U75" s="180"/>
      <c r="V75" s="181"/>
      <c r="W75" s="181"/>
      <c r="X75" s="181"/>
      <c r="Y75" s="181"/>
      <c r="Z75" s="181"/>
      <c r="AA75" s="181"/>
      <c r="AB75" s="182"/>
      <c r="AC75" s="1"/>
      <c r="AD75" s="1"/>
      <c r="AE75" s="1"/>
      <c r="AF75" s="1"/>
      <c r="AG75" s="1"/>
      <c r="AH75" s="1"/>
    </row>
    <row r="76" spans="3:34" x14ac:dyDescent="0.2">
      <c r="D76" s="5"/>
      <c r="E76" s="3"/>
      <c r="F76" s="4"/>
      <c r="G76" s="4"/>
      <c r="M76" s="2"/>
      <c r="Q76" s="10"/>
      <c r="R76" s="2"/>
      <c r="S76" s="2"/>
      <c r="T76" s="2"/>
      <c r="U76" s="180"/>
      <c r="V76" s="181"/>
      <c r="W76" s="181"/>
      <c r="X76" s="181"/>
      <c r="Y76" s="181"/>
      <c r="Z76" s="181"/>
      <c r="AA76" s="181"/>
      <c r="AB76" s="182"/>
      <c r="AC76" s="1"/>
      <c r="AD76" s="1"/>
      <c r="AE76" s="1"/>
      <c r="AF76" s="1"/>
      <c r="AG76" s="1"/>
      <c r="AH76" s="1"/>
    </row>
    <row r="77" spans="3:34" x14ac:dyDescent="0.2">
      <c r="D77" s="5"/>
      <c r="E77" s="5"/>
      <c r="F77" s="4"/>
      <c r="G77" s="4"/>
      <c r="Q77" s="10"/>
      <c r="R77" s="2"/>
      <c r="S77" s="2"/>
      <c r="T77" s="2"/>
      <c r="U77" s="180"/>
      <c r="V77" s="181"/>
      <c r="W77" s="181"/>
      <c r="X77" s="181"/>
      <c r="Y77" s="181"/>
      <c r="Z77" s="181"/>
      <c r="AA77" s="181"/>
      <c r="AB77" s="182"/>
      <c r="AC77" s="1"/>
      <c r="AD77" s="1"/>
      <c r="AE77" s="1"/>
      <c r="AF77" s="1"/>
      <c r="AG77" s="1"/>
      <c r="AH77" s="1"/>
    </row>
    <row r="78" spans="3:34" ht="15" thickBot="1" x14ac:dyDescent="0.25">
      <c r="D78" s="5"/>
      <c r="E78" s="5"/>
      <c r="F78" s="4"/>
      <c r="G78" s="4"/>
      <c r="Q78" s="10"/>
      <c r="R78" s="2"/>
      <c r="S78" s="2"/>
      <c r="T78" s="2"/>
      <c r="U78" s="183"/>
      <c r="V78" s="184"/>
      <c r="W78" s="184"/>
      <c r="X78" s="184"/>
      <c r="Y78" s="184"/>
      <c r="Z78" s="184"/>
      <c r="AA78" s="184"/>
      <c r="AB78" s="185"/>
      <c r="AC78" s="1"/>
      <c r="AD78" s="1"/>
      <c r="AE78" s="1"/>
      <c r="AF78" s="1"/>
      <c r="AG78" s="1"/>
      <c r="AH78" s="1"/>
    </row>
    <row r="79" spans="3:34" x14ac:dyDescent="0.2">
      <c r="D79" s="5"/>
      <c r="E79" s="5"/>
      <c r="F79" s="4"/>
      <c r="G79" s="4"/>
      <c r="Q79" s="10"/>
      <c r="R79" s="2"/>
      <c r="S79" s="2"/>
      <c r="T79" s="2"/>
      <c r="U79" s="223"/>
      <c r="V79" s="223"/>
      <c r="W79" s="223"/>
      <c r="X79" s="223"/>
      <c r="AC79" s="1"/>
      <c r="AD79" s="1"/>
      <c r="AE79" s="1"/>
      <c r="AF79" s="1"/>
      <c r="AG79" s="1"/>
      <c r="AH79" s="1"/>
    </row>
    <row r="80" spans="3:34" x14ac:dyDescent="0.2">
      <c r="D80" s="5"/>
      <c r="E80" s="5"/>
      <c r="F80" s="4"/>
      <c r="G80" s="4"/>
      <c r="Q80" s="10"/>
      <c r="R80" s="2"/>
      <c r="S80" s="2"/>
      <c r="T80" s="2"/>
      <c r="U80" s="2"/>
      <c r="V80" s="2"/>
      <c r="W80" s="2"/>
      <c r="X80" s="2"/>
      <c r="AC80" s="1"/>
      <c r="AD80" s="1"/>
      <c r="AE80" s="1"/>
      <c r="AF80" s="1"/>
      <c r="AG80" s="1"/>
      <c r="AH80" s="1"/>
    </row>
    <row r="81" spans="4:34" x14ac:dyDescent="0.2">
      <c r="D81" s="5"/>
      <c r="E81" s="5"/>
      <c r="F81" s="4"/>
      <c r="G81" s="4"/>
      <c r="Q81" s="10"/>
      <c r="R81" s="2"/>
      <c r="S81" s="2"/>
      <c r="T81" s="2"/>
      <c r="U81" s="2"/>
      <c r="V81" s="2"/>
      <c r="W81" s="2"/>
      <c r="X81" s="2"/>
      <c r="AC81" s="1"/>
      <c r="AD81" s="1"/>
      <c r="AE81" s="1"/>
      <c r="AF81" s="1"/>
      <c r="AG81" s="1"/>
      <c r="AH81" s="1"/>
    </row>
    <row r="82" spans="4:34" x14ac:dyDescent="0.2">
      <c r="D82" s="5"/>
      <c r="E82" s="5"/>
      <c r="F82" s="4"/>
      <c r="G82" s="4"/>
      <c r="Q82" s="10"/>
      <c r="R82" s="2"/>
      <c r="S82" s="2"/>
      <c r="T82" s="2"/>
      <c r="U82" s="2"/>
      <c r="V82" s="2"/>
      <c r="W82" s="2"/>
      <c r="X82" s="2"/>
      <c r="Y82" s="2"/>
      <c r="Z82" s="9"/>
      <c r="AA82" s="1"/>
      <c r="AB82" s="1"/>
      <c r="AC82" s="1"/>
      <c r="AD82" s="1"/>
      <c r="AE82" s="1"/>
      <c r="AF82" s="1"/>
      <c r="AG82" s="1"/>
      <c r="AH82" s="1"/>
    </row>
    <row r="83" spans="4:34" x14ac:dyDescent="0.2">
      <c r="D83" s="5"/>
      <c r="E83" s="5"/>
      <c r="F83" s="4"/>
      <c r="G83" s="4"/>
      <c r="Q83" s="10"/>
      <c r="R83" s="2"/>
      <c r="S83" s="2"/>
      <c r="T83" s="2"/>
      <c r="U83" s="2"/>
      <c r="V83" s="2"/>
      <c r="W83" s="2"/>
      <c r="X83" s="2"/>
      <c r="Y83" s="2"/>
      <c r="Z83" s="9"/>
      <c r="AA83" s="1"/>
      <c r="AB83" s="1"/>
      <c r="AC83" s="1"/>
      <c r="AD83" s="1"/>
      <c r="AE83" s="1"/>
      <c r="AF83" s="1"/>
      <c r="AG83" s="1"/>
      <c r="AH83" s="1"/>
    </row>
    <row r="84" spans="4:34" x14ac:dyDescent="0.2">
      <c r="D84" s="142"/>
      <c r="E84" s="5"/>
      <c r="F84" s="4"/>
      <c r="G84" s="4"/>
      <c r="Q84" s="10"/>
      <c r="R84" s="2"/>
      <c r="S84" s="2"/>
      <c r="T84" s="2"/>
      <c r="U84" s="2"/>
      <c r="V84" s="2"/>
      <c r="W84" s="2"/>
      <c r="X84" s="2"/>
      <c r="Y84" s="2"/>
      <c r="Z84" s="9"/>
      <c r="AA84" s="1"/>
      <c r="AB84" s="1"/>
      <c r="AC84" s="1"/>
      <c r="AD84" s="1"/>
      <c r="AE84" s="1"/>
      <c r="AF84" s="1"/>
      <c r="AG84" s="1"/>
      <c r="AH84" s="1"/>
    </row>
    <row r="85" spans="4:34" x14ac:dyDescent="0.2">
      <c r="D85" s="5"/>
      <c r="E85" s="142"/>
      <c r="F85" s="4"/>
      <c r="G85" s="4"/>
      <c r="Q85" s="10"/>
      <c r="R85" s="2"/>
      <c r="S85" s="2"/>
      <c r="T85" s="2"/>
      <c r="U85" s="2"/>
      <c r="V85" s="2"/>
      <c r="W85" s="2"/>
      <c r="X85" s="2"/>
      <c r="Y85" s="2"/>
      <c r="Z85" s="9"/>
      <c r="AA85" s="1"/>
      <c r="AB85" s="1"/>
      <c r="AC85" s="1"/>
      <c r="AD85" s="1"/>
      <c r="AE85" s="1"/>
      <c r="AF85" s="1"/>
      <c r="AG85" s="1"/>
      <c r="AH85" s="1"/>
    </row>
    <row r="86" spans="4:34" x14ac:dyDescent="0.2">
      <c r="D86" s="5"/>
      <c r="E86" s="5"/>
      <c r="F86" s="4"/>
      <c r="G86" s="4"/>
      <c r="Q86" s="10"/>
      <c r="R86" s="2"/>
      <c r="S86" s="2"/>
      <c r="T86" s="2"/>
      <c r="U86" s="2"/>
      <c r="V86" s="2"/>
      <c r="W86" s="2"/>
      <c r="X86" s="2"/>
      <c r="Y86" s="2"/>
      <c r="Z86" s="9"/>
      <c r="AA86" s="1"/>
      <c r="AB86" s="1"/>
      <c r="AC86" s="1"/>
      <c r="AD86" s="1"/>
      <c r="AE86" s="1"/>
      <c r="AF86" s="1"/>
      <c r="AG86" s="1"/>
      <c r="AH86" s="1"/>
    </row>
    <row r="87" spans="4:34" x14ac:dyDescent="0.2">
      <c r="D87" s="5"/>
      <c r="E87" s="5"/>
      <c r="F87" s="4"/>
      <c r="G87" s="4"/>
      <c r="Q87" s="10"/>
      <c r="R87" s="2"/>
      <c r="S87" s="2"/>
      <c r="T87" s="2"/>
      <c r="U87" s="2"/>
      <c r="V87" s="2"/>
      <c r="W87" s="2"/>
      <c r="X87" s="2"/>
      <c r="Y87" s="2"/>
      <c r="Z87" s="9"/>
      <c r="AA87" s="1"/>
      <c r="AB87" s="1"/>
      <c r="AC87" s="1"/>
      <c r="AD87" s="1"/>
      <c r="AE87" s="1"/>
      <c r="AF87" s="1"/>
      <c r="AG87" s="1"/>
      <c r="AH87" s="1"/>
    </row>
    <row r="88" spans="4:34" x14ac:dyDescent="0.2">
      <c r="D88" s="5"/>
      <c r="E88" s="5"/>
      <c r="F88" s="5"/>
    </row>
    <row r="89" spans="4:34" x14ac:dyDescent="0.2">
      <c r="D89" s="5"/>
      <c r="E89" s="5"/>
      <c r="F89" s="5"/>
    </row>
    <row r="90" spans="4:34" x14ac:dyDescent="0.2">
      <c r="D90" s="142"/>
      <c r="E90" s="5"/>
      <c r="F90" s="5"/>
    </row>
    <row r="91" spans="4:34" x14ac:dyDescent="0.2">
      <c r="D91" s="7"/>
      <c r="E91" s="142"/>
      <c r="F91" s="142"/>
    </row>
    <row r="92" spans="4:34" x14ac:dyDescent="0.2">
      <c r="D92" s="5"/>
      <c r="E92" s="7"/>
      <c r="F92" s="7"/>
    </row>
    <row r="93" spans="4:34" x14ac:dyDescent="0.2">
      <c r="D93" s="5"/>
      <c r="E93" s="5"/>
      <c r="F93" s="5"/>
    </row>
    <row r="94" spans="4:34" x14ac:dyDescent="0.2">
      <c r="D94" s="5"/>
      <c r="E94" s="5"/>
      <c r="F94" s="5"/>
    </row>
    <row r="95" spans="4:34" x14ac:dyDescent="0.2">
      <c r="D95" s="5"/>
      <c r="E95" s="5"/>
      <c r="F95" s="5"/>
    </row>
    <row r="96" spans="4:34" x14ac:dyDescent="0.2">
      <c r="D96" s="3"/>
      <c r="E96" s="5"/>
      <c r="F96" s="5"/>
    </row>
    <row r="97" spans="4:26" x14ac:dyDescent="0.2">
      <c r="D97" s="5"/>
      <c r="E97" s="3"/>
      <c r="F97" s="3"/>
    </row>
    <row r="98" spans="4:26" x14ac:dyDescent="0.2">
      <c r="D98" s="5"/>
      <c r="E98" s="5"/>
      <c r="F98" s="5"/>
    </row>
    <row r="99" spans="4:26" x14ac:dyDescent="0.2">
      <c r="D99" s="5"/>
      <c r="E99" s="5"/>
      <c r="F99" s="5"/>
    </row>
    <row r="100" spans="4:26" ht="23.25" x14ac:dyDescent="0.35">
      <c r="D100" s="5"/>
      <c r="E100" s="5"/>
      <c r="F100" s="5"/>
      <c r="Y100" s="139"/>
      <c r="Z100" s="140"/>
    </row>
    <row r="101" spans="4:26" x14ac:dyDescent="0.2">
      <c r="D101" s="3"/>
      <c r="E101" s="5"/>
      <c r="F101" s="5"/>
      <c r="Y101" s="219"/>
      <c r="Z101" s="220"/>
    </row>
    <row r="102" spans="4:26" ht="15" x14ac:dyDescent="0.2">
      <c r="D102" s="3"/>
      <c r="E102" s="3"/>
      <c r="F102" s="3"/>
      <c r="Y102" s="221"/>
      <c r="Z102" s="222"/>
    </row>
    <row r="103" spans="4:26" ht="15" x14ac:dyDescent="0.2">
      <c r="E103" s="3"/>
      <c r="F103" s="3"/>
      <c r="Y103" s="13"/>
      <c r="Z103" s="59"/>
    </row>
    <row r="106" spans="4:26" x14ac:dyDescent="0.2">
      <c r="Y106" s="141"/>
      <c r="Z106" s="141"/>
    </row>
  </sheetData>
  <mergeCells count="17">
    <mergeCell ref="U66:AB78"/>
    <mergeCell ref="M1:O1"/>
    <mergeCell ref="I1:K1"/>
    <mergeCell ref="I2:J2"/>
    <mergeCell ref="T42:AA46"/>
    <mergeCell ref="U1:W1"/>
    <mergeCell ref="I3:J3"/>
    <mergeCell ref="M3:N3"/>
    <mergeCell ref="Q2:R2"/>
    <mergeCell ref="Y2:Z2"/>
    <mergeCell ref="M2:N2"/>
    <mergeCell ref="U2:V2"/>
    <mergeCell ref="U3:V3"/>
    <mergeCell ref="Q3:R3"/>
    <mergeCell ref="Y1:Z1"/>
    <mergeCell ref="Y3:Z3"/>
    <mergeCell ref="Q1:S1"/>
  </mergeCells>
  <pageMargins left="0.7" right="0.7" top="0.75" bottom="0.75" header="0.3" footer="0.3"/>
  <pageSetup paperSize="9"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3865-DB60-49CF-B2A2-4013166C24F8}">
  <dimension ref="A1:F19"/>
  <sheetViews>
    <sheetView workbookViewId="0">
      <selection activeCell="L26" sqref="L26"/>
    </sheetView>
  </sheetViews>
  <sheetFormatPr baseColWidth="10" defaultRowHeight="12.75" x14ac:dyDescent="0.2"/>
  <sheetData>
    <row r="1" spans="1:6" ht="14.25" x14ac:dyDescent="0.2">
      <c r="A1" s="1"/>
      <c r="B1" s="1"/>
      <c r="C1" s="3"/>
      <c r="D1" s="4"/>
      <c r="E1" s="4"/>
      <c r="F1" s="4"/>
    </row>
    <row r="2" spans="1:6" ht="14.25" x14ac:dyDescent="0.2">
      <c r="A2" s="1" t="s">
        <v>51</v>
      </c>
      <c r="B2" s="1"/>
      <c r="C2" s="5"/>
      <c r="D2" s="4"/>
      <c r="E2" s="4"/>
      <c r="F2" s="4"/>
    </row>
    <row r="3" spans="1:6" ht="14.25" x14ac:dyDescent="0.2">
      <c r="A3" s="1"/>
      <c r="B3" s="1"/>
      <c r="C3" s="5">
        <v>1576</v>
      </c>
      <c r="D3" s="4">
        <v>1522</v>
      </c>
      <c r="E3" s="4">
        <v>1512</v>
      </c>
      <c r="F3" s="4">
        <v>1521</v>
      </c>
    </row>
    <row r="4" spans="1:6" ht="14.25" x14ac:dyDescent="0.2">
      <c r="A4" s="1"/>
      <c r="B4" s="1"/>
      <c r="C4" s="5">
        <v>122</v>
      </c>
      <c r="D4" s="4">
        <v>127</v>
      </c>
      <c r="E4" s="4">
        <v>138</v>
      </c>
      <c r="F4" s="4">
        <v>62</v>
      </c>
    </row>
    <row r="5" spans="1:6" ht="14.25" x14ac:dyDescent="0.2">
      <c r="A5" s="1"/>
      <c r="B5" s="1"/>
      <c r="C5" s="5">
        <v>60</v>
      </c>
      <c r="D5" s="4">
        <v>63</v>
      </c>
      <c r="E5" s="4">
        <v>53</v>
      </c>
      <c r="F5" s="4">
        <v>221</v>
      </c>
    </row>
    <row r="6" spans="1:6" ht="14.25" x14ac:dyDescent="0.2">
      <c r="A6" s="1"/>
      <c r="B6" s="1"/>
      <c r="C6" s="5">
        <v>156</v>
      </c>
      <c r="D6" s="4">
        <v>167</v>
      </c>
      <c r="E6" s="4">
        <v>168</v>
      </c>
      <c r="F6" s="4">
        <v>473</v>
      </c>
    </row>
    <row r="7" spans="1:6" ht="14.25" x14ac:dyDescent="0.2">
      <c r="A7" s="1"/>
      <c r="B7" s="1"/>
      <c r="C7" s="5">
        <v>482</v>
      </c>
      <c r="D7" s="4">
        <v>444</v>
      </c>
      <c r="E7" s="4">
        <v>432</v>
      </c>
      <c r="F7" s="4">
        <v>139</v>
      </c>
    </row>
    <row r="8" spans="1:6" ht="14.25" x14ac:dyDescent="0.2">
      <c r="A8" s="1"/>
      <c r="B8" s="1"/>
      <c r="C8" s="5"/>
      <c r="D8" s="4"/>
      <c r="E8" s="4"/>
      <c r="F8" s="4"/>
    </row>
    <row r="9" spans="1:6" ht="15" x14ac:dyDescent="0.2">
      <c r="A9" s="1" t="s">
        <v>53</v>
      </c>
      <c r="B9" s="1"/>
      <c r="C9" s="5"/>
      <c r="D9" s="12"/>
      <c r="E9" s="4"/>
      <c r="F9" s="4"/>
    </row>
    <row r="10" spans="1:6" ht="15" x14ac:dyDescent="0.2">
      <c r="A10" s="1"/>
      <c r="B10" s="1"/>
      <c r="C10" s="142">
        <v>575</v>
      </c>
      <c r="D10" s="4">
        <v>616</v>
      </c>
      <c r="E10" s="12">
        <v>642</v>
      </c>
      <c r="F10" s="4">
        <v>669</v>
      </c>
    </row>
    <row r="11" spans="1:6" ht="14.25" x14ac:dyDescent="0.2">
      <c r="A11" s="1"/>
      <c r="B11" s="1"/>
      <c r="C11" s="5">
        <v>768</v>
      </c>
      <c r="D11" s="4">
        <v>830</v>
      </c>
      <c r="E11" s="4">
        <v>842</v>
      </c>
      <c r="F11" s="4">
        <v>869</v>
      </c>
    </row>
    <row r="12" spans="1:6" ht="14.25" x14ac:dyDescent="0.2">
      <c r="A12" s="1"/>
      <c r="B12" s="1"/>
      <c r="C12" s="5">
        <v>459</v>
      </c>
      <c r="D12" s="4">
        <v>465</v>
      </c>
      <c r="E12" s="4">
        <v>463</v>
      </c>
      <c r="F12" s="4">
        <v>468</v>
      </c>
    </row>
    <row r="13" spans="1:6" ht="14.25" x14ac:dyDescent="0.2">
      <c r="A13" s="1"/>
      <c r="B13" s="1"/>
      <c r="C13" s="5">
        <v>233</v>
      </c>
      <c r="D13" s="4">
        <v>229</v>
      </c>
      <c r="E13" s="4">
        <v>288</v>
      </c>
      <c r="F13" s="4">
        <v>288</v>
      </c>
    </row>
    <row r="14" spans="1:6" ht="14.25" x14ac:dyDescent="0.2">
      <c r="A14" s="1"/>
      <c r="B14" s="1"/>
      <c r="C14" s="5">
        <v>267</v>
      </c>
      <c r="D14" s="4">
        <v>275</v>
      </c>
      <c r="E14" s="4">
        <v>267</v>
      </c>
      <c r="F14" s="4">
        <v>267</v>
      </c>
    </row>
    <row r="15" spans="1:6" ht="15" x14ac:dyDescent="0.2">
      <c r="A15" s="1"/>
      <c r="B15" s="1"/>
      <c r="C15" s="5">
        <v>342</v>
      </c>
      <c r="D15" s="12">
        <v>346</v>
      </c>
      <c r="E15" s="4">
        <v>383</v>
      </c>
      <c r="F15" s="4">
        <v>403</v>
      </c>
    </row>
    <row r="16" spans="1:6" ht="15" x14ac:dyDescent="0.2">
      <c r="A16" s="1"/>
      <c r="B16" s="1"/>
      <c r="C16" s="142">
        <v>46</v>
      </c>
      <c r="D16" s="8">
        <v>66</v>
      </c>
      <c r="E16" s="12">
        <v>47</v>
      </c>
      <c r="F16" s="4">
        <v>54</v>
      </c>
    </row>
    <row r="17" spans="1:6" ht="14.25" x14ac:dyDescent="0.2">
      <c r="A17" s="1"/>
      <c r="B17" s="1"/>
      <c r="C17" s="7"/>
      <c r="D17" s="4"/>
      <c r="E17" s="8"/>
      <c r="F17" s="4"/>
    </row>
    <row r="18" spans="1:6" ht="14.25" x14ac:dyDescent="0.2">
      <c r="A18" s="1" t="s">
        <v>54</v>
      </c>
      <c r="B18" s="1"/>
      <c r="C18" s="5"/>
      <c r="D18" s="4"/>
      <c r="E18" s="4"/>
      <c r="F18" s="4"/>
    </row>
    <row r="19" spans="1:6" ht="14.25" x14ac:dyDescent="0.2">
      <c r="A19" s="1"/>
      <c r="B19" s="1"/>
      <c r="C19" s="5">
        <v>590</v>
      </c>
      <c r="D19" s="4">
        <v>613</v>
      </c>
      <c r="E19" s="4">
        <v>609</v>
      </c>
      <c r="F19" s="4">
        <v>648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Beschäftigung 2015 bis 2018</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Scanned Document</dc:title>
  <dc:creator>HAW03</dc:creator>
  <cp:lastModifiedBy>HAW03</cp:lastModifiedBy>
  <dcterms:created xsi:type="dcterms:W3CDTF">2021-10-20T07:38:02Z</dcterms:created>
  <dcterms:modified xsi:type="dcterms:W3CDTF">2021-11-30T13:36:28Z</dcterms:modified>
</cp:coreProperties>
</file>